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240" windowWidth="15576" windowHeight="4944"/>
  </bookViews>
  <sheets>
    <sheet name="2019" sheetId="4" r:id="rId1"/>
  </sheets>
  <calcPr calcId="145621" refMode="R1C1"/>
</workbook>
</file>

<file path=xl/calcChain.xml><?xml version="1.0" encoding="utf-8"?>
<calcChain xmlns="http://schemas.openxmlformats.org/spreadsheetml/2006/main">
  <c r="O28" i="4" l="1"/>
  <c r="O27" i="4"/>
  <c r="O24" i="4"/>
  <c r="N28" i="4" l="1"/>
  <c r="N27" i="4"/>
  <c r="N24" i="4"/>
  <c r="M46" i="4" l="1"/>
  <c r="M44" i="4"/>
  <c r="M43" i="4"/>
  <c r="M40" i="4"/>
  <c r="J27" i="4" l="1"/>
  <c r="J43" i="4" l="1"/>
  <c r="J24" i="4"/>
  <c r="E45" i="4" l="1"/>
  <c r="E44" i="4"/>
  <c r="E43" i="4"/>
  <c r="E42" i="4"/>
  <c r="E39" i="4"/>
  <c r="E40" i="4"/>
  <c r="P37" i="4" l="1"/>
  <c r="D37" i="4"/>
  <c r="P21" i="4"/>
  <c r="D21" i="4"/>
  <c r="P46" i="4" l="1"/>
  <c r="P45" i="4"/>
  <c r="M13" i="4"/>
  <c r="P42" i="4"/>
  <c r="P39" i="4"/>
  <c r="G12" i="4"/>
  <c r="P40" i="4"/>
  <c r="E8" i="4"/>
  <c r="E10" i="4"/>
  <c r="E11" i="4"/>
  <c r="E13" i="4"/>
  <c r="E12" i="4"/>
  <c r="E9" i="4"/>
  <c r="P49" i="4"/>
  <c r="P48" i="4"/>
  <c r="P47" i="4"/>
  <c r="P41" i="4"/>
  <c r="P33" i="4"/>
  <c r="P32" i="4"/>
  <c r="P31" i="4"/>
  <c r="P30" i="4"/>
  <c r="P29" i="4"/>
  <c r="P28" i="4"/>
  <c r="P27" i="4"/>
  <c r="P26" i="4"/>
  <c r="P25" i="4"/>
  <c r="P24" i="4"/>
  <c r="P23" i="4"/>
  <c r="P18" i="4"/>
  <c r="P17" i="4"/>
  <c r="P16" i="4"/>
  <c r="D15" i="4"/>
  <c r="E15" i="4"/>
  <c r="F15" i="4"/>
  <c r="G15" i="4"/>
  <c r="H15" i="4"/>
  <c r="I15" i="4"/>
  <c r="J15" i="4"/>
  <c r="K15" i="4"/>
  <c r="L15" i="4"/>
  <c r="M15" i="4"/>
  <c r="N15" i="4"/>
  <c r="O15" i="4"/>
  <c r="D14" i="4"/>
  <c r="E14" i="4"/>
  <c r="F14" i="4"/>
  <c r="G14" i="4"/>
  <c r="H14" i="4"/>
  <c r="I14" i="4"/>
  <c r="J14" i="4"/>
  <c r="K14" i="4"/>
  <c r="L14" i="4"/>
  <c r="N14" i="4"/>
  <c r="O14" i="4"/>
  <c r="D13" i="4"/>
  <c r="F13" i="4"/>
  <c r="G13" i="4"/>
  <c r="H13" i="4"/>
  <c r="I13" i="4"/>
  <c r="J13" i="4"/>
  <c r="K13" i="4"/>
  <c r="L13" i="4"/>
  <c r="N13" i="4"/>
  <c r="O13" i="4"/>
  <c r="D12" i="4"/>
  <c r="F12" i="4"/>
  <c r="H12" i="4"/>
  <c r="I12" i="4"/>
  <c r="J12" i="4"/>
  <c r="K12" i="4"/>
  <c r="L12" i="4"/>
  <c r="M12" i="4"/>
  <c r="N12" i="4"/>
  <c r="O12" i="4"/>
  <c r="D11" i="4"/>
  <c r="F11" i="4"/>
  <c r="G11" i="4"/>
  <c r="H11" i="4"/>
  <c r="I11" i="4"/>
  <c r="J11" i="4"/>
  <c r="K11" i="4"/>
  <c r="L11" i="4"/>
  <c r="N11" i="4"/>
  <c r="O11" i="4"/>
  <c r="D10" i="4"/>
  <c r="F10" i="4"/>
  <c r="G10" i="4"/>
  <c r="H10" i="4"/>
  <c r="I10" i="4"/>
  <c r="J10" i="4"/>
  <c r="K10" i="4"/>
  <c r="L10" i="4"/>
  <c r="M10" i="4"/>
  <c r="N10" i="4"/>
  <c r="O10" i="4"/>
  <c r="D9" i="4"/>
  <c r="F9" i="4"/>
  <c r="H9" i="4"/>
  <c r="I9" i="4"/>
  <c r="J9" i="4"/>
  <c r="K9" i="4"/>
  <c r="L9" i="4"/>
  <c r="M9" i="4"/>
  <c r="N9" i="4"/>
  <c r="O9" i="4"/>
  <c r="D8" i="4"/>
  <c r="F8" i="4"/>
  <c r="G8" i="4"/>
  <c r="H8" i="4"/>
  <c r="I8" i="4"/>
  <c r="J8" i="4"/>
  <c r="K8" i="4"/>
  <c r="L8" i="4"/>
  <c r="N8" i="4"/>
  <c r="O8" i="4"/>
  <c r="P10" i="4" l="1"/>
  <c r="M8" i="4"/>
  <c r="P8" i="4" s="1"/>
  <c r="P43" i="4"/>
  <c r="G9" i="4"/>
  <c r="P13" i="4"/>
  <c r="M14" i="4"/>
  <c r="P14" i="4" s="1"/>
  <c r="P44" i="4"/>
  <c r="P9" i="4"/>
  <c r="P15" i="4"/>
  <c r="P12" i="4"/>
  <c r="M11" i="4"/>
  <c r="P11" i="4" s="1"/>
</calcChain>
</file>

<file path=xl/sharedStrings.xml><?xml version="1.0" encoding="utf-8"?>
<sst xmlns="http://schemas.openxmlformats.org/spreadsheetml/2006/main" count="149" uniqueCount="45">
  <si>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</si>
  <si>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</si>
  <si>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</si>
  <si>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</si>
  <si>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</si>
  <si>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</si>
  <si>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</si>
  <si>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</si>
  <si>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</si>
  <si>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</si>
  <si>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</si>
  <si>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</si>
  <si>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</si>
  <si>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</si>
  <si>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</si>
  <si>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</si>
  <si>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</si>
  <si>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</si>
  <si>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</si>
  <si>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</si>
  <si>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</si>
  <si>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</si>
  <si>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</si>
  <si>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</si>
  <si>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</si>
  <si>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</si>
  <si>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</si>
  <si>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</si>
  <si>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</si>
  <si>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</si>
  <si>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</si>
  <si>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</si>
  <si>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</si>
  <si>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</si>
  <si>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</si>
  <si>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</si>
  <si>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</si>
  <si>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</si>
  <si>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</si>
  <si>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</si>
  <si>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</si>
  <si>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</si>
  <si>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</si>
  <si>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2019 год всего</t>
  </si>
  <si>
    <t>На уровне напряжения 6,10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</si>
</sst>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50"/>
  <sheetViews>
    <sheetView tabSelected="1" zoomScale="70" zoomScaleNormal="70" workbookViewId="0">
      <pane xSplit="4356" topLeftCell="I1" activePane="topRight"/>
      <selection activeCell="A11" sqref="A11:XFD11"/>
      <selection pane="topRight" activeCell="O31" sqref="O31"/>
    </sheetView>
  </sheetViews>
  <sheetFormatPr defaultColWidth="9.109375" defaultRowHeight="14.4" x14ac:dyDescent="0.3"/>
  <cols>
    <col min="1" max="1" width="14.44140625" style="3" customWidth="1"/>
    <col min="2" max="2" width="39" style="3" customWidth="1"/>
    <col min="3" max="3" width="18.6640625" style="3" customWidth="1"/>
    <col min="4" max="4" width="10.21875" style="3" customWidth="1"/>
    <col min="5" max="5" width="12.21875" style="3" bestFit="1" customWidth="1"/>
    <col min="6" max="8" width="10.21875" style="3" customWidth="1"/>
    <col min="9" max="9" width="12" style="3" customWidth="1"/>
    <col min="10" max="10" width="18.21875" style="3" customWidth="1"/>
    <col min="11" max="13" width="10.21875" style="3" customWidth="1"/>
    <col min="14" max="14" width="13" style="3" bestFit="1" customWidth="1"/>
    <col min="15" max="15" width="11.21875" style="3" bestFit="1" customWidth="1"/>
    <col min="16" max="16" width="10.21875" style="3" customWidth="1"/>
    <col min="17" max="16384" width="9.109375" style="3"/>
  </cols>
  <sheetData>
    <row r="1" spans="1:2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</row>
    <row r="2" spans="1:211" s="6" customFormat="1" ht="33.6" customHeight="1" x14ac:dyDescent="0.3">
      <c r="A2" s="4" t="s">
        <v>33</v>
      </c>
      <c r="B2" s="5"/>
      <c r="C2" s="5"/>
    </row>
    <row r="3" spans="1:211" s="6" customFormat="1" ht="11.4" customHeight="1" x14ac:dyDescent="0.3">
      <c r="A3" s="5"/>
      <c r="B3" s="5"/>
      <c r="C3" s="5"/>
    </row>
    <row r="4" spans="1:211" s="6" customFormat="1" ht="15.6" x14ac:dyDescent="0.3">
      <c r="A4" s="7"/>
      <c r="B4" s="8"/>
    </row>
    <row r="5" spans="1:211" s="6" customFormat="1" ht="16.2" thickBot="1" x14ac:dyDescent="0.35">
      <c r="A5" s="7"/>
      <c r="B5" s="9" t="s">
        <v>34</v>
      </c>
      <c r="C5" s="8"/>
    </row>
    <row r="6" spans="1:211" s="6" customFormat="1" ht="31.2" x14ac:dyDescent="0.25">
      <c r="A6" s="30" t="s">
        <v>0</v>
      </c>
      <c r="B6" s="32" t="s">
        <v>1</v>
      </c>
      <c r="C6" s="32" t="s">
        <v>2</v>
      </c>
      <c r="D6" s="36">
        <v>2019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26" t="s">
        <v>43</v>
      </c>
    </row>
    <row r="7" spans="1:211" s="6" customFormat="1" ht="15.6" x14ac:dyDescent="0.25">
      <c r="A7" s="31"/>
      <c r="B7" s="33"/>
      <c r="C7" s="33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0" t="s">
        <v>14</v>
      </c>
      <c r="P7" s="27"/>
    </row>
    <row r="8" spans="1:211" s="6" customFormat="1" ht="15.6" x14ac:dyDescent="0.3">
      <c r="A8" s="11" t="s">
        <v>15</v>
      </c>
      <c r="B8" s="12" t="s">
        <v>16</v>
      </c>
      <c r="C8" s="13" t="s">
        <v>17</v>
      </c>
      <c r="D8" s="18">
        <f t="shared" ref="D8:O8" si="0">D23+D39</f>
        <v>0</v>
      </c>
      <c r="E8" s="18">
        <f t="shared" si="0"/>
        <v>2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8</v>
      </c>
      <c r="K8" s="18">
        <f t="shared" si="0"/>
        <v>0</v>
      </c>
      <c r="L8" s="18">
        <f t="shared" si="0"/>
        <v>0</v>
      </c>
      <c r="M8" s="18">
        <f t="shared" si="0"/>
        <v>2</v>
      </c>
      <c r="N8" s="18">
        <f t="shared" si="0"/>
        <v>2</v>
      </c>
      <c r="O8" s="18">
        <f t="shared" si="0"/>
        <v>3</v>
      </c>
      <c r="P8" s="18">
        <f>SUM(D8:O8)</f>
        <v>17</v>
      </c>
    </row>
    <row r="9" spans="1:211" s="6" customFormat="1" ht="15.6" x14ac:dyDescent="0.3">
      <c r="A9" s="11" t="s">
        <v>18</v>
      </c>
      <c r="B9" s="12" t="s">
        <v>19</v>
      </c>
      <c r="C9" s="13" t="s">
        <v>20</v>
      </c>
      <c r="D9" s="18">
        <f t="shared" ref="D9:O9" si="1">D24+D40</f>
        <v>0</v>
      </c>
      <c r="E9" s="18">
        <f t="shared" si="1"/>
        <v>310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29">
        <f t="shared" si="1"/>
        <v>0</v>
      </c>
      <c r="J9" s="29">
        <f t="shared" si="1"/>
        <v>3926.4</v>
      </c>
      <c r="K9" s="29">
        <f t="shared" si="1"/>
        <v>0</v>
      </c>
      <c r="L9" s="18">
        <f t="shared" si="1"/>
        <v>0</v>
      </c>
      <c r="M9" s="18">
        <f t="shared" si="1"/>
        <v>75</v>
      </c>
      <c r="N9" s="18">
        <f t="shared" si="1"/>
        <v>3200</v>
      </c>
      <c r="O9" s="18">
        <f t="shared" si="1"/>
        <v>310</v>
      </c>
      <c r="P9" s="18">
        <f t="shared" ref="P9:P14" si="2">SUM(D9:O9)</f>
        <v>7821.4</v>
      </c>
    </row>
    <row r="10" spans="1:211" s="6" customFormat="1" ht="15.6" x14ac:dyDescent="0.3">
      <c r="A10" s="11" t="s">
        <v>21</v>
      </c>
      <c r="B10" s="12" t="s">
        <v>22</v>
      </c>
      <c r="C10" s="13" t="s">
        <v>17</v>
      </c>
      <c r="D10" s="18">
        <f t="shared" ref="D10:O10" si="3">D25+D41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2"/>
        <v>0</v>
      </c>
    </row>
    <row r="11" spans="1:211" s="6" customFormat="1" ht="15.6" x14ac:dyDescent="0.3">
      <c r="A11" s="11" t="s">
        <v>23</v>
      </c>
      <c r="B11" s="12" t="s">
        <v>24</v>
      </c>
      <c r="C11" s="13" t="s">
        <v>17</v>
      </c>
      <c r="D11" s="18">
        <f t="shared" ref="D11:O11" si="4">D26+D42</f>
        <v>0</v>
      </c>
      <c r="E11" s="18">
        <f t="shared" si="4"/>
        <v>2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8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2</v>
      </c>
      <c r="O11" s="18">
        <f t="shared" si="4"/>
        <v>3</v>
      </c>
      <c r="P11" s="18">
        <f t="shared" si="2"/>
        <v>17</v>
      </c>
    </row>
    <row r="12" spans="1:211" s="6" customFormat="1" ht="15.6" x14ac:dyDescent="0.3">
      <c r="A12" s="11" t="s">
        <v>25</v>
      </c>
      <c r="B12" s="12" t="s">
        <v>26</v>
      </c>
      <c r="C12" s="13" t="s">
        <v>20</v>
      </c>
      <c r="D12" s="18">
        <f t="shared" ref="D12:O12" si="5">D27+D43</f>
        <v>0</v>
      </c>
      <c r="E12" s="18">
        <f t="shared" si="5"/>
        <v>310</v>
      </c>
      <c r="F12" s="18">
        <f t="shared" si="5"/>
        <v>0</v>
      </c>
      <c r="G12" s="18">
        <f t="shared" si="5"/>
        <v>0</v>
      </c>
      <c r="H12" s="18">
        <f t="shared" si="5"/>
        <v>0</v>
      </c>
      <c r="I12" s="29">
        <f t="shared" si="5"/>
        <v>0</v>
      </c>
      <c r="J12" s="29">
        <f t="shared" si="5"/>
        <v>3926.4</v>
      </c>
      <c r="K12" s="29">
        <f t="shared" si="5"/>
        <v>0</v>
      </c>
      <c r="L12" s="18">
        <f t="shared" si="5"/>
        <v>0</v>
      </c>
      <c r="M12" s="18">
        <f t="shared" si="5"/>
        <v>75</v>
      </c>
      <c r="N12" s="18">
        <f t="shared" si="5"/>
        <v>3200</v>
      </c>
      <c r="O12" s="18">
        <f t="shared" si="5"/>
        <v>310</v>
      </c>
      <c r="P12" s="18">
        <f t="shared" si="2"/>
        <v>7821.4</v>
      </c>
    </row>
    <row r="13" spans="1:211" s="6" customFormat="1" ht="15.6" x14ac:dyDescent="0.3">
      <c r="A13" s="11" t="s">
        <v>27</v>
      </c>
      <c r="B13" s="12" t="s">
        <v>28</v>
      </c>
      <c r="C13" s="13" t="s">
        <v>36</v>
      </c>
      <c r="D13" s="21">
        <f t="shared" ref="D13:O13" si="6">D28+D44</f>
        <v>0</v>
      </c>
      <c r="E13" s="18">
        <f t="shared" si="6"/>
        <v>2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1317985.71</v>
      </c>
      <c r="K13" s="21">
        <f t="shared" si="6"/>
        <v>0</v>
      </c>
      <c r="L13" s="21">
        <f t="shared" si="6"/>
        <v>0</v>
      </c>
      <c r="M13" s="18">
        <f t="shared" si="6"/>
        <v>8766.34</v>
      </c>
      <c r="N13" s="21">
        <f t="shared" si="6"/>
        <v>1076896</v>
      </c>
      <c r="O13" s="21">
        <f t="shared" si="6"/>
        <v>109285.42</v>
      </c>
      <c r="P13" s="18">
        <f t="shared" si="2"/>
        <v>2512935.4699999997</v>
      </c>
    </row>
    <row r="14" spans="1:211" s="6" customFormat="1" ht="15.6" x14ac:dyDescent="0.3">
      <c r="A14" s="11" t="s">
        <v>29</v>
      </c>
      <c r="B14" s="12" t="s">
        <v>30</v>
      </c>
      <c r="C14" s="13" t="s">
        <v>17</v>
      </c>
      <c r="D14" s="18">
        <f t="shared" ref="D14:O14" si="7">D29+D45</f>
        <v>0</v>
      </c>
      <c r="E14" s="18">
        <f t="shared" si="7"/>
        <v>101417.34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2</v>
      </c>
      <c r="N14" s="18">
        <f t="shared" si="7"/>
        <v>1</v>
      </c>
      <c r="O14" s="18">
        <f t="shared" si="7"/>
        <v>2</v>
      </c>
      <c r="P14" s="18">
        <f t="shared" si="2"/>
        <v>101423.34</v>
      </c>
    </row>
    <row r="15" spans="1:211" s="6" customFormat="1" ht="15.6" x14ac:dyDescent="0.3">
      <c r="A15" s="11" t="s">
        <v>31</v>
      </c>
      <c r="B15" s="12" t="s">
        <v>32</v>
      </c>
      <c r="C15" s="13" t="s">
        <v>20</v>
      </c>
      <c r="D15" s="18">
        <f t="shared" ref="D15:O15" si="8">D30+D46</f>
        <v>0</v>
      </c>
      <c r="E15" s="18">
        <f t="shared" si="8"/>
        <v>0</v>
      </c>
      <c r="F15" s="18">
        <f t="shared" si="8"/>
        <v>0</v>
      </c>
      <c r="G15" s="18">
        <f t="shared" si="8"/>
        <v>0</v>
      </c>
      <c r="H15" s="18">
        <f t="shared" si="8"/>
        <v>0</v>
      </c>
      <c r="I15" s="18">
        <f t="shared" si="8"/>
        <v>0</v>
      </c>
      <c r="J15" s="29">
        <f t="shared" si="8"/>
        <v>80</v>
      </c>
      <c r="K15" s="18">
        <f t="shared" si="8"/>
        <v>0</v>
      </c>
      <c r="L15" s="18">
        <f t="shared" si="8"/>
        <v>0</v>
      </c>
      <c r="M15" s="18">
        <f t="shared" si="8"/>
        <v>75</v>
      </c>
      <c r="N15" s="18">
        <f t="shared" si="8"/>
        <v>600</v>
      </c>
      <c r="O15" s="18">
        <f t="shared" si="8"/>
        <v>290</v>
      </c>
      <c r="P15" s="18">
        <f>SUM(D15:O15)</f>
        <v>1045</v>
      </c>
    </row>
    <row r="16" spans="1:211" s="6" customFormat="1" ht="15.6" x14ac:dyDescent="0.3">
      <c r="A16" s="11" t="s">
        <v>39</v>
      </c>
      <c r="B16" s="12" t="s">
        <v>37</v>
      </c>
      <c r="C16" s="13" t="s">
        <v>17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>SUM(D16:O16)</f>
        <v>0</v>
      </c>
    </row>
    <row r="17" spans="1:16" s="6" customFormat="1" ht="15.6" x14ac:dyDescent="0.3">
      <c r="A17" s="11" t="s">
        <v>40</v>
      </c>
      <c r="B17" s="12" t="s">
        <v>38</v>
      </c>
      <c r="C17" s="13" t="s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SUM(D17:O17)</f>
        <v>0</v>
      </c>
    </row>
    <row r="18" spans="1:16" s="6" customFormat="1" ht="16.2" thickBot="1" x14ac:dyDescent="0.35">
      <c r="A18" s="14" t="s">
        <v>41</v>
      </c>
      <c r="B18" s="15" t="s">
        <v>42</v>
      </c>
      <c r="C18" s="16" t="s">
        <v>36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v>0</v>
      </c>
      <c r="N18" s="25">
        <v>0</v>
      </c>
      <c r="O18" s="25">
        <v>0</v>
      </c>
      <c r="P18" s="18">
        <f>SUM(D18:O18)</f>
        <v>0</v>
      </c>
    </row>
    <row r="19" spans="1:16" s="6" customFormat="1" ht="11.4" customHeight="1" x14ac:dyDescent="0.3">
      <c r="A19" s="5"/>
      <c r="B19" s="5"/>
      <c r="C19" s="5"/>
    </row>
    <row r="20" spans="1:16" ht="16.2" thickBot="1" x14ac:dyDescent="0.35">
      <c r="A20" s="7"/>
      <c r="B20" s="9" t="s">
        <v>44</v>
      </c>
      <c r="C20" s="8"/>
    </row>
    <row r="21" spans="1:16" ht="15.6" customHeight="1" x14ac:dyDescent="0.3">
      <c r="A21" s="30" t="s">
        <v>0</v>
      </c>
      <c r="B21" s="32" t="s">
        <v>1</v>
      </c>
      <c r="C21" s="32" t="s">
        <v>2</v>
      </c>
      <c r="D21" s="36">
        <f>D6</f>
        <v>2019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4" t="str">
        <f>P6</f>
        <v>2019 год всего</v>
      </c>
    </row>
    <row r="22" spans="1:16" ht="15.6" x14ac:dyDescent="0.3">
      <c r="A22" s="31"/>
      <c r="B22" s="33"/>
      <c r="C22" s="33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0" t="s">
        <v>14</v>
      </c>
      <c r="P22" s="35"/>
    </row>
    <row r="23" spans="1:16" ht="15.6" x14ac:dyDescent="0.3">
      <c r="A23" s="11" t="s">
        <v>15</v>
      </c>
      <c r="B23" s="12" t="s">
        <v>16</v>
      </c>
      <c r="C23" s="13" t="s">
        <v>17</v>
      </c>
      <c r="D23" s="19"/>
      <c r="E23" s="19"/>
      <c r="F23" s="19"/>
      <c r="G23" s="19"/>
      <c r="H23" s="19"/>
      <c r="I23" s="19"/>
      <c r="J23" s="19">
        <v>7</v>
      </c>
      <c r="K23" s="19"/>
      <c r="L23" s="19"/>
      <c r="M23" s="19"/>
      <c r="N23" s="19">
        <v>2</v>
      </c>
      <c r="O23" s="19">
        <v>2</v>
      </c>
      <c r="P23" s="19">
        <f>SUM(D23:O23)</f>
        <v>11</v>
      </c>
    </row>
    <row r="24" spans="1:16" ht="15.6" x14ac:dyDescent="0.3">
      <c r="A24" s="11" t="s">
        <v>18</v>
      </c>
      <c r="B24" s="12" t="s">
        <v>19</v>
      </c>
      <c r="C24" s="13" t="s">
        <v>20</v>
      </c>
      <c r="D24" s="19"/>
      <c r="E24" s="19"/>
      <c r="F24" s="19"/>
      <c r="G24" s="19"/>
      <c r="H24" s="19"/>
      <c r="I24" s="19"/>
      <c r="J24" s="19">
        <f>1526.9+265+385+280+365+120+80</f>
        <v>3021.9</v>
      </c>
      <c r="K24" s="19"/>
      <c r="L24" s="19"/>
      <c r="M24" s="19"/>
      <c r="N24" s="19">
        <f>1600+1600</f>
        <v>3200</v>
      </c>
      <c r="O24" s="19">
        <f>150+150</f>
        <v>300</v>
      </c>
      <c r="P24" s="19">
        <f t="shared" ref="P24:P33" si="9">SUM(D24:O24)</f>
        <v>6521.9</v>
      </c>
    </row>
    <row r="25" spans="1:16" ht="15.6" x14ac:dyDescent="0.3">
      <c r="A25" s="11" t="s">
        <v>21</v>
      </c>
      <c r="B25" s="12" t="s">
        <v>22</v>
      </c>
      <c r="C25" s="13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9"/>
        <v>0</v>
      </c>
    </row>
    <row r="26" spans="1:16" ht="15.6" x14ac:dyDescent="0.3">
      <c r="A26" s="11" t="s">
        <v>23</v>
      </c>
      <c r="B26" s="12" t="s">
        <v>24</v>
      </c>
      <c r="C26" s="13" t="s">
        <v>17</v>
      </c>
      <c r="D26" s="19"/>
      <c r="E26" s="19"/>
      <c r="F26" s="19"/>
      <c r="G26" s="19"/>
      <c r="H26" s="19"/>
      <c r="I26" s="19"/>
      <c r="J26" s="19">
        <v>7</v>
      </c>
      <c r="K26" s="19"/>
      <c r="L26" s="19"/>
      <c r="M26" s="19"/>
      <c r="N26" s="19">
        <v>2</v>
      </c>
      <c r="O26" s="19">
        <v>2</v>
      </c>
      <c r="P26" s="19">
        <f t="shared" si="9"/>
        <v>11</v>
      </c>
    </row>
    <row r="27" spans="1:16" ht="15.6" x14ac:dyDescent="0.3">
      <c r="A27" s="11" t="s">
        <v>25</v>
      </c>
      <c r="B27" s="12" t="s">
        <v>26</v>
      </c>
      <c r="C27" s="13" t="s">
        <v>20</v>
      </c>
      <c r="D27" s="19"/>
      <c r="E27" s="19"/>
      <c r="F27" s="19"/>
      <c r="G27" s="19"/>
      <c r="H27" s="19"/>
      <c r="I27" s="19"/>
      <c r="J27" s="19">
        <f>J24</f>
        <v>3021.9</v>
      </c>
      <c r="K27" s="19"/>
      <c r="L27" s="19"/>
      <c r="M27" s="19"/>
      <c r="N27" s="19">
        <f>N24</f>
        <v>3200</v>
      </c>
      <c r="O27" s="19">
        <f>150+150</f>
        <v>300</v>
      </c>
      <c r="P27" s="19">
        <f t="shared" si="9"/>
        <v>6521.9</v>
      </c>
    </row>
    <row r="28" spans="1:16" ht="15.6" x14ac:dyDescent="0.3">
      <c r="A28" s="11" t="s">
        <v>27</v>
      </c>
      <c r="B28" s="12" t="s">
        <v>28</v>
      </c>
      <c r="C28" s="13" t="s">
        <v>36</v>
      </c>
      <c r="D28" s="20"/>
      <c r="E28" s="20"/>
      <c r="F28" s="20"/>
      <c r="G28" s="20"/>
      <c r="H28" s="20"/>
      <c r="I28" s="20"/>
      <c r="J28" s="20">
        <v>1013594.71</v>
      </c>
      <c r="K28" s="20"/>
      <c r="L28" s="20"/>
      <c r="M28" s="20"/>
      <c r="N28" s="20">
        <f>538448*2</f>
        <v>1076896</v>
      </c>
      <c r="O28" s="20">
        <f>50497.5+50479.5</f>
        <v>100977</v>
      </c>
      <c r="P28" s="19">
        <f t="shared" si="9"/>
        <v>2191467.71</v>
      </c>
    </row>
    <row r="29" spans="1:16" ht="15.6" x14ac:dyDescent="0.3">
      <c r="A29" s="11" t="s">
        <v>29</v>
      </c>
      <c r="B29" s="12" t="s">
        <v>30</v>
      </c>
      <c r="C29" s="13" t="s">
        <v>17</v>
      </c>
      <c r="D29" s="19"/>
      <c r="E29" s="19"/>
      <c r="F29" s="19"/>
      <c r="G29" s="19"/>
      <c r="H29" s="19"/>
      <c r="I29" s="19"/>
      <c r="J29" s="19">
        <v>1</v>
      </c>
      <c r="K29" s="19"/>
      <c r="L29" s="19"/>
      <c r="M29" s="19"/>
      <c r="N29" s="19"/>
      <c r="O29" s="19">
        <v>1</v>
      </c>
      <c r="P29" s="19">
        <f t="shared" si="9"/>
        <v>2</v>
      </c>
    </row>
    <row r="30" spans="1:16" ht="15.6" x14ac:dyDescent="0.3">
      <c r="A30" s="11" t="s">
        <v>31</v>
      </c>
      <c r="B30" s="12" t="s">
        <v>32</v>
      </c>
      <c r="C30" s="13" t="s">
        <v>20</v>
      </c>
      <c r="D30" s="19"/>
      <c r="E30" s="19"/>
      <c r="F30" s="19"/>
      <c r="G30" s="19"/>
      <c r="H30" s="19"/>
      <c r="I30" s="19"/>
      <c r="J30" s="19">
        <v>80</v>
      </c>
      <c r="K30" s="19"/>
      <c r="L30" s="19"/>
      <c r="M30" s="19"/>
      <c r="N30" s="19"/>
      <c r="O30" s="19">
        <v>280</v>
      </c>
      <c r="P30" s="19">
        <f t="shared" si="9"/>
        <v>360</v>
      </c>
    </row>
    <row r="31" spans="1:16" ht="15.6" x14ac:dyDescent="0.3">
      <c r="A31" s="11" t="s">
        <v>39</v>
      </c>
      <c r="B31" s="12" t="s">
        <v>37</v>
      </c>
      <c r="C31" s="13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9"/>
        <v>0</v>
      </c>
    </row>
    <row r="32" spans="1:16" ht="15.6" x14ac:dyDescent="0.3">
      <c r="A32" s="11" t="s">
        <v>40</v>
      </c>
      <c r="B32" s="12" t="s">
        <v>38</v>
      </c>
      <c r="C32" s="13" t="s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9"/>
        <v>0</v>
      </c>
    </row>
    <row r="33" spans="1:16" ht="16.2" thickBot="1" x14ac:dyDescent="0.35">
      <c r="A33" s="14" t="s">
        <v>41</v>
      </c>
      <c r="B33" s="15" t="s">
        <v>42</v>
      </c>
      <c r="C33" s="16" t="s">
        <v>36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>
        <f t="shared" si="9"/>
        <v>0</v>
      </c>
    </row>
    <row r="34" spans="1:16" x14ac:dyDescent="0.3">
      <c r="A34" s="6"/>
      <c r="B34" s="6"/>
      <c r="C34" s="6"/>
    </row>
    <row r="35" spans="1:16" ht="15.6" x14ac:dyDescent="0.3">
      <c r="A35" s="7"/>
      <c r="B35" s="8"/>
      <c r="C35" s="6"/>
    </row>
    <row r="36" spans="1:16" ht="16.2" thickBot="1" x14ac:dyDescent="0.35">
      <c r="A36" s="7"/>
      <c r="B36" s="17" t="s">
        <v>35</v>
      </c>
      <c r="C36" s="8"/>
    </row>
    <row r="37" spans="1:16" ht="15.6" customHeight="1" x14ac:dyDescent="0.3">
      <c r="A37" s="30" t="s">
        <v>0</v>
      </c>
      <c r="B37" s="32" t="s">
        <v>1</v>
      </c>
      <c r="C37" s="32" t="s">
        <v>2</v>
      </c>
      <c r="D37" s="36">
        <f>D21</f>
        <v>2019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4" t="str">
        <f>P21</f>
        <v>2019 год всего</v>
      </c>
    </row>
    <row r="38" spans="1:16" ht="15.6" x14ac:dyDescent="0.3">
      <c r="A38" s="31"/>
      <c r="B38" s="33"/>
      <c r="C38" s="33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0" t="s">
        <v>14</v>
      </c>
      <c r="P38" s="35"/>
    </row>
    <row r="39" spans="1:16" ht="15.6" x14ac:dyDescent="0.3">
      <c r="A39" s="11" t="s">
        <v>15</v>
      </c>
      <c r="B39" s="12" t="s">
        <v>16</v>
      </c>
      <c r="C39" s="13" t="s">
        <v>17</v>
      </c>
      <c r="D39" s="19"/>
      <c r="E39" s="19">
        <f>1+1</f>
        <v>2</v>
      </c>
      <c r="F39" s="19"/>
      <c r="G39" s="19"/>
      <c r="H39" s="19"/>
      <c r="I39" s="19"/>
      <c r="J39" s="19">
        <v>1</v>
      </c>
      <c r="K39" s="19"/>
      <c r="L39" s="19"/>
      <c r="M39" s="19">
        <v>2</v>
      </c>
      <c r="N39" s="19"/>
      <c r="O39" s="19">
        <v>1</v>
      </c>
      <c r="P39" s="19">
        <f>SUM(D39:O39)</f>
        <v>6</v>
      </c>
    </row>
    <row r="40" spans="1:16" ht="15.6" x14ac:dyDescent="0.3">
      <c r="A40" s="11" t="s">
        <v>18</v>
      </c>
      <c r="B40" s="12" t="s">
        <v>19</v>
      </c>
      <c r="C40" s="13" t="s">
        <v>20</v>
      </c>
      <c r="D40" s="19"/>
      <c r="E40" s="19">
        <f>300+10</f>
        <v>310</v>
      </c>
      <c r="F40" s="19"/>
      <c r="G40" s="19"/>
      <c r="H40" s="19"/>
      <c r="I40" s="28"/>
      <c r="J40" s="19">
        <v>904.5</v>
      </c>
      <c r="K40" s="19"/>
      <c r="L40" s="19"/>
      <c r="M40" s="19">
        <f>15+60</f>
        <v>75</v>
      </c>
      <c r="N40" s="19"/>
      <c r="O40" s="19">
        <v>10</v>
      </c>
      <c r="P40" s="19">
        <f t="shared" ref="P40:P49" si="10">SUM(D40:O40)</f>
        <v>1299.5</v>
      </c>
    </row>
    <row r="41" spans="1:16" ht="15.6" x14ac:dyDescent="0.3">
      <c r="A41" s="11" t="s">
        <v>21</v>
      </c>
      <c r="B41" s="12" t="s">
        <v>22</v>
      </c>
      <c r="C41" s="13" t="s">
        <v>17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0"/>
        <v>0</v>
      </c>
    </row>
    <row r="42" spans="1:16" ht="15.6" x14ac:dyDescent="0.3">
      <c r="A42" s="11" t="s">
        <v>23</v>
      </c>
      <c r="B42" s="12" t="s">
        <v>24</v>
      </c>
      <c r="C42" s="13" t="s">
        <v>17</v>
      </c>
      <c r="D42" s="19"/>
      <c r="E42" s="19">
        <f>1+1</f>
        <v>2</v>
      </c>
      <c r="F42" s="19"/>
      <c r="G42" s="19"/>
      <c r="H42" s="19"/>
      <c r="I42" s="19"/>
      <c r="J42" s="19">
        <v>1</v>
      </c>
      <c r="K42" s="19"/>
      <c r="L42" s="19"/>
      <c r="M42" s="19">
        <v>2</v>
      </c>
      <c r="N42" s="19"/>
      <c r="O42" s="19">
        <v>1</v>
      </c>
      <c r="P42" s="19">
        <f t="shared" si="10"/>
        <v>6</v>
      </c>
    </row>
    <row r="43" spans="1:16" ht="15.6" x14ac:dyDescent="0.3">
      <c r="A43" s="11" t="s">
        <v>25</v>
      </c>
      <c r="B43" s="12" t="s">
        <v>26</v>
      </c>
      <c r="C43" s="13" t="s">
        <v>20</v>
      </c>
      <c r="D43" s="19"/>
      <c r="E43" s="19">
        <f>300+10</f>
        <v>310</v>
      </c>
      <c r="F43" s="19"/>
      <c r="G43" s="19"/>
      <c r="H43" s="19"/>
      <c r="I43" s="28"/>
      <c r="J43" s="19">
        <f>J40</f>
        <v>904.5</v>
      </c>
      <c r="K43" s="19"/>
      <c r="L43" s="19"/>
      <c r="M43" s="19">
        <f>M40</f>
        <v>75</v>
      </c>
      <c r="N43" s="19"/>
      <c r="O43" s="19">
        <v>10</v>
      </c>
      <c r="P43" s="19">
        <f t="shared" si="10"/>
        <v>1299.5</v>
      </c>
    </row>
    <row r="44" spans="1:16" ht="15.6" x14ac:dyDescent="0.3">
      <c r="A44" s="11" t="s">
        <v>27</v>
      </c>
      <c r="B44" s="12" t="s">
        <v>28</v>
      </c>
      <c r="C44" s="13" t="s">
        <v>36</v>
      </c>
      <c r="D44" s="20"/>
      <c r="E44" s="20">
        <f>1+1</f>
        <v>2</v>
      </c>
      <c r="F44" s="20"/>
      <c r="G44" s="20"/>
      <c r="H44" s="20"/>
      <c r="I44" s="20"/>
      <c r="J44" s="20">
        <v>304391</v>
      </c>
      <c r="K44" s="20"/>
      <c r="L44" s="20"/>
      <c r="M44" s="20">
        <f>8308+458.34</f>
        <v>8766.34</v>
      </c>
      <c r="N44" s="20"/>
      <c r="O44" s="20">
        <v>8308.42</v>
      </c>
      <c r="P44" s="19">
        <f t="shared" si="10"/>
        <v>321467.76</v>
      </c>
    </row>
    <row r="45" spans="1:16" ht="15.6" x14ac:dyDescent="0.3">
      <c r="A45" s="11" t="s">
        <v>29</v>
      </c>
      <c r="B45" s="12" t="s">
        <v>30</v>
      </c>
      <c r="C45" s="13" t="s">
        <v>17</v>
      </c>
      <c r="D45" s="19"/>
      <c r="E45" s="19">
        <f>100959+458.34</f>
        <v>101417.34</v>
      </c>
      <c r="F45" s="19"/>
      <c r="G45" s="19"/>
      <c r="H45" s="19"/>
      <c r="I45" s="19"/>
      <c r="J45" s="19"/>
      <c r="K45" s="19"/>
      <c r="L45" s="19"/>
      <c r="M45" s="19">
        <v>2</v>
      </c>
      <c r="N45" s="19">
        <v>1</v>
      </c>
      <c r="O45" s="19">
        <v>1</v>
      </c>
      <c r="P45" s="19">
        <f t="shared" si="10"/>
        <v>101421.34</v>
      </c>
    </row>
    <row r="46" spans="1:16" ht="15.6" x14ac:dyDescent="0.3">
      <c r="A46" s="11" t="s">
        <v>31</v>
      </c>
      <c r="B46" s="12" t="s">
        <v>32</v>
      </c>
      <c r="C46" s="13" t="s">
        <v>20</v>
      </c>
      <c r="D46" s="19"/>
      <c r="E46" s="19"/>
      <c r="F46" s="19"/>
      <c r="G46" s="19"/>
      <c r="H46" s="19"/>
      <c r="I46" s="19"/>
      <c r="J46" s="28"/>
      <c r="K46" s="28"/>
      <c r="L46" s="19"/>
      <c r="M46" s="19">
        <f>M43</f>
        <v>75</v>
      </c>
      <c r="N46" s="19">
        <v>600</v>
      </c>
      <c r="O46" s="19">
        <v>10</v>
      </c>
      <c r="P46" s="19">
        <f t="shared" si="10"/>
        <v>685</v>
      </c>
    </row>
    <row r="47" spans="1:16" ht="15.6" x14ac:dyDescent="0.3">
      <c r="A47" s="11" t="s">
        <v>39</v>
      </c>
      <c r="B47" s="12" t="s">
        <v>37</v>
      </c>
      <c r="C47" s="13" t="s">
        <v>17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10"/>
        <v>0</v>
      </c>
    </row>
    <row r="48" spans="1:16" ht="15.6" x14ac:dyDescent="0.3">
      <c r="A48" s="11" t="s">
        <v>40</v>
      </c>
      <c r="B48" s="12" t="s">
        <v>38</v>
      </c>
      <c r="C48" s="13" t="s">
        <v>20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10"/>
        <v>0</v>
      </c>
    </row>
    <row r="49" spans="1:16" ht="16.2" thickBot="1" x14ac:dyDescent="0.35">
      <c r="A49" s="11" t="s">
        <v>41</v>
      </c>
      <c r="B49" s="12" t="s">
        <v>42</v>
      </c>
      <c r="C49" s="13" t="s">
        <v>36</v>
      </c>
      <c r="D49" s="19"/>
      <c r="E49" s="19"/>
      <c r="F49" s="19"/>
      <c r="G49" s="19"/>
      <c r="H49" s="19"/>
      <c r="I49" s="19"/>
      <c r="J49" s="24"/>
      <c r="K49" s="24"/>
      <c r="L49" s="19"/>
      <c r="M49" s="19"/>
      <c r="N49" s="19"/>
      <c r="O49" s="19"/>
      <c r="P49" s="19">
        <f t="shared" si="10"/>
        <v>0</v>
      </c>
    </row>
    <row r="50" spans="1:16" ht="15" thickBot="1" x14ac:dyDescent="0.35">
      <c r="A50" s="22"/>
      <c r="B50" s="23"/>
      <c r="C50" s="23"/>
    </row>
  </sheetData>
  <mergeCells count="14">
    <mergeCell ref="P21:P22"/>
    <mergeCell ref="D37:O37"/>
    <mergeCell ref="P37:P38"/>
    <mergeCell ref="D6:O6"/>
    <mergeCell ref="D21:O21"/>
    <mergeCell ref="A37:A38"/>
    <mergeCell ref="B37:B38"/>
    <mergeCell ref="C37:C38"/>
    <mergeCell ref="A6:A7"/>
    <mergeCell ref="B6:B7"/>
    <mergeCell ref="A21:A22"/>
    <mergeCell ref="B21:B22"/>
    <mergeCell ref="C21:C22"/>
    <mergeCell ref="C6:C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User 1</cp:lastModifiedBy>
  <cp:lastPrinted>2015-11-20T06:37:08Z</cp:lastPrinted>
  <dcterms:created xsi:type="dcterms:W3CDTF">2011-06-22T10:19:40Z</dcterms:created>
  <dcterms:modified xsi:type="dcterms:W3CDTF">2020-01-20T13:25:00Z</dcterms:modified>
</cp:coreProperties>
</file>