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376" yWindow="216" windowWidth="15576" windowHeight="10056"/>
  </bookViews>
  <sheets>
    <sheet name="2015" sheetId="4" r:id="rId1"/>
  </sheets>
  <calcPr calcId="145621"/>
</workbook>
</file>

<file path=xl/calcChain.xml><?xml version="1.0" encoding="utf-8"?>
<calcChain xmlns="http://schemas.openxmlformats.org/spreadsheetml/2006/main">
  <c r="AZ46" i="4" l="1"/>
  <c r="BC46" i="4" s="1"/>
  <c r="AZ45" i="4"/>
  <c r="AZ44" i="4"/>
  <c r="AZ43" i="4"/>
  <c r="AZ42" i="4"/>
  <c r="BC42" i="4" s="1"/>
  <c r="AZ40" i="4"/>
  <c r="AZ39" i="4"/>
  <c r="AT44" i="4"/>
  <c r="AT43" i="4"/>
  <c r="AT12" i="4" s="1"/>
  <c r="AT40" i="4"/>
  <c r="AR8" i="4"/>
  <c r="AR10" i="4"/>
  <c r="AR11" i="4"/>
  <c r="AR13" i="4"/>
  <c r="AR43" i="4"/>
  <c r="AR12" i="4" s="1"/>
  <c r="AR40" i="4"/>
  <c r="AR9" i="4" s="1"/>
  <c r="BC9" i="4" s="1"/>
  <c r="BC49" i="4"/>
  <c r="BC48" i="4"/>
  <c r="BC47" i="4"/>
  <c r="BC45" i="4"/>
  <c r="BC44" i="4"/>
  <c r="BC43" i="4"/>
  <c r="BC41" i="4"/>
  <c r="BC40" i="4"/>
  <c r="BC39" i="4"/>
  <c r="BC33" i="4"/>
  <c r="BC32" i="4"/>
  <c r="BC31" i="4"/>
  <c r="BC30" i="4"/>
  <c r="BC29" i="4"/>
  <c r="BC28" i="4"/>
  <c r="BC27" i="4"/>
  <c r="BC26" i="4"/>
  <c r="BC25" i="4"/>
  <c r="BC24" i="4"/>
  <c r="BC23" i="4"/>
  <c r="BC18" i="4"/>
  <c r="BC17" i="4"/>
  <c r="BC16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AQ14" i="4"/>
  <c r="AR14" i="4"/>
  <c r="AS14" i="4"/>
  <c r="AT14" i="4"/>
  <c r="AU14" i="4"/>
  <c r="AV14" i="4"/>
  <c r="AW14" i="4"/>
  <c r="AX14" i="4"/>
  <c r="AY14" i="4"/>
  <c r="AZ14" i="4"/>
  <c r="BA14" i="4"/>
  <c r="BC14" i="4" s="1"/>
  <c r="BB14" i="4"/>
  <c r="AQ13" i="4"/>
  <c r="AS13" i="4"/>
  <c r="AT13" i="4"/>
  <c r="AU13" i="4"/>
  <c r="AV13" i="4"/>
  <c r="AW13" i="4"/>
  <c r="AX13" i="4"/>
  <c r="AY13" i="4"/>
  <c r="AZ13" i="4"/>
  <c r="BA13" i="4"/>
  <c r="BC13" i="4" s="1"/>
  <c r="BB13" i="4"/>
  <c r="AQ12" i="4"/>
  <c r="AS12" i="4"/>
  <c r="AU12" i="4"/>
  <c r="AV12" i="4"/>
  <c r="AW12" i="4"/>
  <c r="AX12" i="4"/>
  <c r="AY12" i="4"/>
  <c r="AZ12" i="4"/>
  <c r="BA12" i="4"/>
  <c r="BB12" i="4"/>
  <c r="AQ11" i="4"/>
  <c r="AS11" i="4"/>
  <c r="AT11" i="4"/>
  <c r="AU11" i="4"/>
  <c r="AV11" i="4"/>
  <c r="AW11" i="4"/>
  <c r="AX11" i="4"/>
  <c r="AY11" i="4"/>
  <c r="BA11" i="4"/>
  <c r="BB11" i="4"/>
  <c r="AQ10" i="4"/>
  <c r="AS10" i="4"/>
  <c r="AT10" i="4"/>
  <c r="AU10" i="4"/>
  <c r="AV10" i="4"/>
  <c r="AW10" i="4"/>
  <c r="AX10" i="4"/>
  <c r="AY10" i="4"/>
  <c r="AZ10" i="4"/>
  <c r="BA10" i="4"/>
  <c r="BB10" i="4"/>
  <c r="BC10" i="4"/>
  <c r="AQ9" i="4"/>
  <c r="AS9" i="4"/>
  <c r="AT9" i="4"/>
  <c r="AU9" i="4"/>
  <c r="AV9" i="4"/>
  <c r="AW9" i="4"/>
  <c r="AX9" i="4"/>
  <c r="AY9" i="4"/>
  <c r="AZ9" i="4"/>
  <c r="BA9" i="4"/>
  <c r="BB9" i="4"/>
  <c r="AQ8" i="4"/>
  <c r="AS8" i="4"/>
  <c r="AT8" i="4"/>
  <c r="AU8" i="4"/>
  <c r="AV8" i="4"/>
  <c r="AW8" i="4"/>
  <c r="AX8" i="4"/>
  <c r="AY8" i="4"/>
  <c r="AZ8" i="4"/>
  <c r="BA8" i="4"/>
  <c r="BC8" i="4" s="1"/>
  <c r="BB8" i="4"/>
  <c r="AO46" i="4"/>
  <c r="AO43" i="4"/>
  <c r="AO40" i="4"/>
  <c r="AM40" i="4"/>
  <c r="AH44" i="4"/>
  <c r="AH45" i="4"/>
  <c r="AH46" i="4"/>
  <c r="AH41" i="4"/>
  <c r="AH10" i="4" s="1"/>
  <c r="AH43" i="4"/>
  <c r="AO26" i="4"/>
  <c r="AO24" i="4"/>
  <c r="AO23" i="4"/>
  <c r="AO8" i="4" s="1"/>
  <c r="AP8" i="4" s="1"/>
  <c r="AO45" i="4"/>
  <c r="AO44" i="4"/>
  <c r="AO42" i="4"/>
  <c r="AO39" i="4"/>
  <c r="AP39" i="4" s="1"/>
  <c r="AM44" i="4"/>
  <c r="AM43" i="4"/>
  <c r="AM42" i="4"/>
  <c r="AP42" i="4" s="1"/>
  <c r="AM46" i="4"/>
  <c r="AP46" i="4" s="1"/>
  <c r="AM45" i="4"/>
  <c r="AL44" i="4"/>
  <c r="AL43" i="4"/>
  <c r="AP43" i="4" s="1"/>
  <c r="AL40" i="4"/>
  <c r="AH40" i="4"/>
  <c r="AP49" i="4"/>
  <c r="AP48" i="4"/>
  <c r="AP47" i="4"/>
  <c r="AP45" i="4"/>
  <c r="AP44" i="4"/>
  <c r="AP40" i="4"/>
  <c r="AP18" i="4"/>
  <c r="AP17" i="4"/>
  <c r="AP16" i="4"/>
  <c r="AD15" i="4"/>
  <c r="AE15" i="4"/>
  <c r="AF15" i="4"/>
  <c r="AG15" i="4"/>
  <c r="AP15" i="4" s="1"/>
  <c r="AH15" i="4"/>
  <c r="AI15" i="4"/>
  <c r="AJ15" i="4"/>
  <c r="AK15" i="4"/>
  <c r="AL15" i="4"/>
  <c r="AM15" i="4"/>
  <c r="AN15" i="4"/>
  <c r="AO15" i="4"/>
  <c r="AD14" i="4"/>
  <c r="AE14" i="4"/>
  <c r="AF14" i="4"/>
  <c r="AP14" i="4" s="1"/>
  <c r="AG14" i="4"/>
  <c r="AH14" i="4"/>
  <c r="AI14" i="4"/>
  <c r="AJ14" i="4"/>
  <c r="AK14" i="4"/>
  <c r="AL14" i="4"/>
  <c r="AM14" i="4"/>
  <c r="AN14" i="4"/>
  <c r="AO14" i="4"/>
  <c r="AD13" i="4"/>
  <c r="AE13" i="4"/>
  <c r="AP13" i="4" s="1"/>
  <c r="AF13" i="4"/>
  <c r="AG13" i="4"/>
  <c r="AH13" i="4"/>
  <c r="AI13" i="4"/>
  <c r="AJ13" i="4"/>
  <c r="AK13" i="4"/>
  <c r="AL13" i="4"/>
  <c r="AM13" i="4"/>
  <c r="AN13" i="4"/>
  <c r="AO13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D11" i="4"/>
  <c r="AE11" i="4"/>
  <c r="AF11" i="4"/>
  <c r="AG11" i="4"/>
  <c r="AH11" i="4"/>
  <c r="AI11" i="4"/>
  <c r="AJ11" i="4"/>
  <c r="AK11" i="4"/>
  <c r="AL11" i="4"/>
  <c r="AN11" i="4"/>
  <c r="AO11" i="4"/>
  <c r="AD10" i="4"/>
  <c r="AE10" i="4"/>
  <c r="AF10" i="4"/>
  <c r="AG10" i="4"/>
  <c r="AI10" i="4"/>
  <c r="AJ10" i="4"/>
  <c r="AK10" i="4"/>
  <c r="AL10" i="4"/>
  <c r="AM10" i="4"/>
  <c r="AN10" i="4"/>
  <c r="AO10" i="4"/>
  <c r="AD9" i="4"/>
  <c r="AE9" i="4"/>
  <c r="AP9" i="4" s="1"/>
  <c r="AF9" i="4"/>
  <c r="AG9" i="4"/>
  <c r="AH9" i="4"/>
  <c r="AI9" i="4"/>
  <c r="AJ9" i="4"/>
  <c r="AK9" i="4"/>
  <c r="AL9" i="4"/>
  <c r="AM9" i="4"/>
  <c r="AN9" i="4"/>
  <c r="AO9" i="4"/>
  <c r="AD8" i="4"/>
  <c r="AE8" i="4"/>
  <c r="AF8" i="4"/>
  <c r="AG8" i="4"/>
  <c r="AH8" i="4"/>
  <c r="AI8" i="4"/>
  <c r="AJ8" i="4"/>
  <c r="AK8" i="4"/>
  <c r="AL8" i="4"/>
  <c r="AM8" i="4"/>
  <c r="AN8" i="4"/>
  <c r="AP33" i="4"/>
  <c r="AP32" i="4"/>
  <c r="AP31" i="4"/>
  <c r="AP30" i="4"/>
  <c r="AP29" i="4"/>
  <c r="AP28" i="4"/>
  <c r="AP27" i="4"/>
  <c r="AP26" i="4"/>
  <c r="AP25" i="4"/>
  <c r="AP24" i="4"/>
  <c r="AB44" i="4"/>
  <c r="AB43" i="4"/>
  <c r="AB42" i="4"/>
  <c r="AB46" i="4"/>
  <c r="AB45" i="4"/>
  <c r="AA40" i="4"/>
  <c r="Q8" i="4"/>
  <c r="R8" i="4"/>
  <c r="S8" i="4"/>
  <c r="AC8" i="4" s="1"/>
  <c r="T8" i="4"/>
  <c r="U8" i="4"/>
  <c r="V8" i="4"/>
  <c r="W8" i="4"/>
  <c r="X8" i="4"/>
  <c r="Y8" i="4"/>
  <c r="Z8" i="4"/>
  <c r="AA8" i="4"/>
  <c r="AB8" i="4"/>
  <c r="D8" i="4"/>
  <c r="E8" i="4"/>
  <c r="P8" i="4" s="1"/>
  <c r="F8" i="4"/>
  <c r="G8" i="4"/>
  <c r="H8" i="4"/>
  <c r="I8" i="4"/>
  <c r="J8" i="4"/>
  <c r="K8" i="4"/>
  <c r="L8" i="4"/>
  <c r="M8" i="4"/>
  <c r="N8" i="4"/>
  <c r="O8" i="4"/>
  <c r="W15" i="4"/>
  <c r="Q15" i="4"/>
  <c r="R15" i="4"/>
  <c r="S15" i="4"/>
  <c r="T15" i="4"/>
  <c r="U15" i="4"/>
  <c r="V15" i="4"/>
  <c r="X15" i="4"/>
  <c r="Y15" i="4"/>
  <c r="Z15" i="4"/>
  <c r="AA15" i="4"/>
  <c r="AB15" i="4"/>
  <c r="AC15" i="4"/>
  <c r="D15" i="4"/>
  <c r="E15" i="4"/>
  <c r="F15" i="4"/>
  <c r="G15" i="4"/>
  <c r="P15" i="4" s="1"/>
  <c r="H15" i="4"/>
  <c r="I15" i="4"/>
  <c r="J15" i="4"/>
  <c r="K15" i="4"/>
  <c r="L15" i="4"/>
  <c r="M15" i="4"/>
  <c r="N15" i="4"/>
  <c r="O15" i="4"/>
  <c r="Q9" i="4"/>
  <c r="AC9" i="4" s="1"/>
  <c r="R9" i="4"/>
  <c r="S9" i="4"/>
  <c r="T9" i="4"/>
  <c r="U9" i="4"/>
  <c r="V9" i="4"/>
  <c r="W9" i="4"/>
  <c r="X9" i="4"/>
  <c r="Y9" i="4"/>
  <c r="Z40" i="4"/>
  <c r="Z9" i="4"/>
  <c r="AA9" i="4"/>
  <c r="AB9" i="4"/>
  <c r="D9" i="4"/>
  <c r="E9" i="4"/>
  <c r="F9" i="4"/>
  <c r="G9" i="4"/>
  <c r="H9" i="4"/>
  <c r="I9" i="4"/>
  <c r="J9" i="4"/>
  <c r="K9" i="4"/>
  <c r="L9" i="4"/>
  <c r="M9" i="4"/>
  <c r="N9" i="4"/>
  <c r="O9" i="4"/>
  <c r="P9" i="4"/>
  <c r="AC39" i="4"/>
  <c r="Z44" i="4"/>
  <c r="Z13" i="4" s="1"/>
  <c r="Z43" i="4"/>
  <c r="AC49" i="4"/>
  <c r="AC48" i="4"/>
  <c r="AC47" i="4"/>
  <c r="AC46" i="4"/>
  <c r="AC45" i="4"/>
  <c r="Q44" i="4"/>
  <c r="AC44" i="4" s="1"/>
  <c r="AC43" i="4"/>
  <c r="AC42" i="4"/>
  <c r="AC41" i="4"/>
  <c r="AC40" i="4"/>
  <c r="AC33" i="4"/>
  <c r="AC32" i="4"/>
  <c r="AC31" i="4"/>
  <c r="AC30" i="4"/>
  <c r="AC29" i="4"/>
  <c r="AC28" i="4"/>
  <c r="AC27" i="4"/>
  <c r="AC26" i="4"/>
  <c r="AC25" i="4"/>
  <c r="AC24" i="4"/>
  <c r="AC23" i="4"/>
  <c r="AC18" i="4"/>
  <c r="AC17" i="4"/>
  <c r="AC16" i="4"/>
  <c r="W14" i="4"/>
  <c r="X14" i="4"/>
  <c r="Z14" i="4"/>
  <c r="Q14" i="4"/>
  <c r="AC14" i="4" s="1"/>
  <c r="R14" i="4"/>
  <c r="S14" i="4"/>
  <c r="T14" i="4"/>
  <c r="U14" i="4"/>
  <c r="V14" i="4"/>
  <c r="Y14" i="4"/>
  <c r="AA14" i="4"/>
  <c r="AB14" i="4"/>
  <c r="V13" i="4"/>
  <c r="W13" i="4"/>
  <c r="X13" i="4"/>
  <c r="Q13" i="4"/>
  <c r="R13" i="4"/>
  <c r="S13" i="4"/>
  <c r="T13" i="4"/>
  <c r="AC13" i="4" s="1"/>
  <c r="U13" i="4"/>
  <c r="Y13" i="4"/>
  <c r="AA13" i="4"/>
  <c r="AB13" i="4"/>
  <c r="V12" i="4"/>
  <c r="W12" i="4"/>
  <c r="X12" i="4"/>
  <c r="Z12" i="4"/>
  <c r="Q12" i="4"/>
  <c r="R12" i="4"/>
  <c r="S12" i="4"/>
  <c r="AC12" i="4" s="1"/>
  <c r="T12" i="4"/>
  <c r="U12" i="4"/>
  <c r="Y12" i="4"/>
  <c r="AA12" i="4"/>
  <c r="AB12" i="4"/>
  <c r="V11" i="4"/>
  <c r="W11" i="4"/>
  <c r="X11" i="4"/>
  <c r="Z11" i="4"/>
  <c r="Q11" i="4"/>
  <c r="R11" i="4"/>
  <c r="AC11" i="4" s="1"/>
  <c r="S11" i="4"/>
  <c r="T11" i="4"/>
  <c r="U11" i="4"/>
  <c r="Y11" i="4"/>
  <c r="AA11" i="4"/>
  <c r="AB11" i="4"/>
  <c r="W10" i="4"/>
  <c r="X10" i="4"/>
  <c r="Z10" i="4"/>
  <c r="Q10" i="4"/>
  <c r="R10" i="4"/>
  <c r="S10" i="4"/>
  <c r="T10" i="4"/>
  <c r="U10" i="4"/>
  <c r="V10" i="4"/>
  <c r="Y10" i="4"/>
  <c r="AA10" i="4"/>
  <c r="AB10" i="4"/>
  <c r="AC10" i="4"/>
  <c r="O49" i="4"/>
  <c r="P49" i="4" s="1"/>
  <c r="P48" i="4"/>
  <c r="P47" i="4"/>
  <c r="P46" i="4"/>
  <c r="P45" i="4"/>
  <c r="P44" i="4"/>
  <c r="P43" i="4"/>
  <c r="P42" i="4"/>
  <c r="P41" i="4"/>
  <c r="P40" i="4"/>
  <c r="P39" i="4"/>
  <c r="P24" i="4"/>
  <c r="P25" i="4"/>
  <c r="P26" i="4"/>
  <c r="P27" i="4"/>
  <c r="J28" i="4"/>
  <c r="P28" i="4"/>
  <c r="P29" i="4"/>
  <c r="P30" i="4"/>
  <c r="P31" i="4"/>
  <c r="P32" i="4"/>
  <c r="P33" i="4"/>
  <c r="P23" i="4"/>
  <c r="D10" i="4"/>
  <c r="E10" i="4"/>
  <c r="F10" i="4"/>
  <c r="G10" i="4"/>
  <c r="P10" i="4" s="1"/>
  <c r="H10" i="4"/>
  <c r="I10" i="4"/>
  <c r="J10" i="4"/>
  <c r="K10" i="4"/>
  <c r="L10" i="4"/>
  <c r="M10" i="4"/>
  <c r="N10" i="4"/>
  <c r="O10" i="4"/>
  <c r="D11" i="4"/>
  <c r="E11" i="4"/>
  <c r="F11" i="4"/>
  <c r="P11" i="4" s="1"/>
  <c r="G11" i="4"/>
  <c r="H11" i="4"/>
  <c r="I11" i="4"/>
  <c r="J11" i="4"/>
  <c r="K11" i="4"/>
  <c r="L11" i="4"/>
  <c r="M11" i="4"/>
  <c r="N11" i="4"/>
  <c r="O11" i="4"/>
  <c r="D12" i="4"/>
  <c r="E12" i="4"/>
  <c r="P12" i="4" s="1"/>
  <c r="F12" i="4"/>
  <c r="G12" i="4"/>
  <c r="H12" i="4"/>
  <c r="I12" i="4"/>
  <c r="J12" i="4"/>
  <c r="K12" i="4"/>
  <c r="L12" i="4"/>
  <c r="M12" i="4"/>
  <c r="N12" i="4"/>
  <c r="O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D14" i="4"/>
  <c r="E14" i="4"/>
  <c r="F14" i="4"/>
  <c r="G14" i="4"/>
  <c r="P14" i="4" s="1"/>
  <c r="H14" i="4"/>
  <c r="I14" i="4"/>
  <c r="J14" i="4"/>
  <c r="K14" i="4"/>
  <c r="L14" i="4"/>
  <c r="M14" i="4"/>
  <c r="N14" i="4"/>
  <c r="O14" i="4"/>
  <c r="M16" i="4"/>
  <c r="P16" i="4" s="1"/>
  <c r="N16" i="4"/>
  <c r="O16" i="4"/>
  <c r="M17" i="4"/>
  <c r="P17" i="4" s="1"/>
  <c r="N17" i="4"/>
  <c r="O17" i="4"/>
  <c r="M18" i="4"/>
  <c r="P18" i="4" s="1"/>
  <c r="N18" i="4"/>
  <c r="O18" i="4"/>
  <c r="Q37" i="4"/>
  <c r="Q21" i="4"/>
  <c r="D37" i="4"/>
  <c r="D21" i="4"/>
  <c r="BC15" i="4" l="1"/>
  <c r="BC12" i="4"/>
  <c r="AP10" i="4"/>
  <c r="AP23" i="4"/>
  <c r="AP41" i="4"/>
  <c r="AM11" i="4"/>
  <c r="AP11" i="4" s="1"/>
  <c r="AZ11" i="4"/>
  <c r="BC11" i="4" s="1"/>
</calcChain>
</file>

<file path=xl/sharedStrings.xml><?xml version="1.0" encoding="utf-8"?>
<sst xmlns="http://schemas.openxmlformats.org/spreadsheetml/2006/main" count="268" uniqueCount="48">
  <si>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</si>
  <si>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</si>
  <si>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</si>
  <si>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</si>
  <si>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</si>
  <si>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</si>
  <si>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</si>
  <si>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</si>
  <si>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</si>
  <si>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</si>
  <si>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</si>
  <si>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</si>
  <si>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</si>
  <si>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</si>
  <si>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</si>
  <si>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</si>
  <si>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</si>
  <si>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</si>
  <si>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</si>
  <si>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</si>
  <si>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</si>
  <si>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</si>
  <si>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</si>
  <si>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</si>
  <si>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</si>
  <si>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</si>
  <si>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</si>
  <si>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</si>
  <si>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</si>
  <si>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</si>
  <si>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</si>
  <si>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</si>
  <si>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</si>
  <si>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</si>
  <si>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</si>
  <si>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</si>
  <si>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</si>
  <si>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</si>
  <si>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</si>
  <si>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</si>
  <si>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</si>
  <si>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</si>
  <si>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</si>
  <si>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</si>
  <si>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</si>
  <si>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</si>
  <si>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</si>
  <si>
    <t>2018 год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</si>
</sst>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50"/>
  <sheetViews>
    <sheetView tabSelected="1" zoomScale="70" zoomScaleNormal="70" workbookViewId="0">
      <pane xSplit="4356" topLeftCell="AR1" activePane="topRight"/>
      <selection activeCell="A7" sqref="A7"/>
      <selection pane="topRight" activeCell="BA54" sqref="BA54"/>
    </sheetView>
  </sheetViews>
  <sheetFormatPr defaultColWidth="9.109375" defaultRowHeight="14.4" x14ac:dyDescent="0.3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43" width="10.21875" style="5" customWidth="1"/>
    <col min="44" max="44" width="12.21875" style="5" bestFit="1" customWidth="1"/>
    <col min="45" max="47" width="10.21875" style="5" customWidth="1"/>
    <col min="48" max="48" width="12" style="5" customWidth="1"/>
    <col min="49" max="55" width="10.21875" style="5" customWidth="1"/>
    <col min="56" max="16384" width="9.109375" style="5"/>
  </cols>
  <sheetData>
    <row r="1" spans="1:250" x14ac:dyDescent="0.3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 x14ac:dyDescent="0.3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 x14ac:dyDescent="0.3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 x14ac:dyDescent="0.3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 x14ac:dyDescent="0.35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 x14ac:dyDescent="0.25">
      <c r="A6" s="43" t="s">
        <v>0</v>
      </c>
      <c r="B6" s="45" t="s">
        <v>1</v>
      </c>
      <c r="C6" s="45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  <c r="AQ6" s="41">
        <v>2018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2"/>
      <c r="BC6" s="34" t="s">
        <v>47</v>
      </c>
    </row>
    <row r="7" spans="1:250" s="10" customFormat="1" ht="31.2" x14ac:dyDescent="0.25">
      <c r="A7" s="44"/>
      <c r="B7" s="46"/>
      <c r="C7" s="46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  <c r="AQ7" s="1" t="s">
        <v>3</v>
      </c>
      <c r="AR7" s="1" t="s">
        <v>4</v>
      </c>
      <c r="AS7" s="1" t="s">
        <v>5</v>
      </c>
      <c r="AT7" s="1" t="s">
        <v>6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6" t="s">
        <v>14</v>
      </c>
      <c r="BC7" s="35"/>
    </row>
    <row r="8" spans="1:250" s="10" customFormat="1" ht="15.6" x14ac:dyDescent="0.3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  <c r="AQ8" s="24">
        <f t="shared" ref="AQ8:BB8" si="5">AQ23+AQ39</f>
        <v>0</v>
      </c>
      <c r="AR8" s="24">
        <f t="shared" si="5"/>
        <v>2</v>
      </c>
      <c r="AS8" s="24">
        <f t="shared" si="5"/>
        <v>0</v>
      </c>
      <c r="AT8" s="24">
        <f t="shared" si="5"/>
        <v>2</v>
      </c>
      <c r="AU8" s="24">
        <f t="shared" si="5"/>
        <v>1</v>
      </c>
      <c r="AV8" s="24">
        <f t="shared" si="5"/>
        <v>1</v>
      </c>
      <c r="AW8" s="24">
        <f t="shared" si="5"/>
        <v>3</v>
      </c>
      <c r="AX8" s="24">
        <f t="shared" si="5"/>
        <v>1</v>
      </c>
      <c r="AY8" s="24">
        <f t="shared" si="5"/>
        <v>1</v>
      </c>
      <c r="AZ8" s="24">
        <f t="shared" si="5"/>
        <v>3</v>
      </c>
      <c r="BA8" s="24">
        <f t="shared" si="5"/>
        <v>1</v>
      </c>
      <c r="BB8" s="24">
        <f t="shared" si="5"/>
        <v>0</v>
      </c>
      <c r="BC8" s="24">
        <f>SUM(AQ8:BB8)</f>
        <v>15</v>
      </c>
    </row>
    <row r="9" spans="1:250" s="10" customFormat="1" ht="15.6" x14ac:dyDescent="0.3">
      <c r="A9" s="17" t="s">
        <v>18</v>
      </c>
      <c r="B9" s="18" t="s">
        <v>19</v>
      </c>
      <c r="C9" s="19" t="s">
        <v>20</v>
      </c>
      <c r="D9" s="24">
        <f t="shared" ref="D9:M9" si="6">D24+D40</f>
        <v>0</v>
      </c>
      <c r="E9" s="24">
        <f t="shared" si="6"/>
        <v>150</v>
      </c>
      <c r="F9" s="24">
        <f t="shared" si="6"/>
        <v>0</v>
      </c>
      <c r="G9" s="24">
        <f t="shared" si="6"/>
        <v>0</v>
      </c>
      <c r="H9" s="24">
        <f t="shared" si="6"/>
        <v>0</v>
      </c>
      <c r="I9" s="24">
        <f t="shared" si="6"/>
        <v>301</v>
      </c>
      <c r="J9" s="24">
        <f t="shared" si="6"/>
        <v>1300</v>
      </c>
      <c r="K9" s="24">
        <f t="shared" si="6"/>
        <v>0</v>
      </c>
      <c r="L9" s="24">
        <f t="shared" si="6"/>
        <v>0</v>
      </c>
      <c r="M9" s="24">
        <f t="shared" si="6"/>
        <v>150</v>
      </c>
      <c r="N9" s="24">
        <f t="shared" si="1"/>
        <v>0</v>
      </c>
      <c r="O9" s="24">
        <f t="shared" si="1"/>
        <v>0</v>
      </c>
      <c r="P9" s="24">
        <f t="shared" ref="P9:P18" si="7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8">V24+V40</f>
        <v>307.5</v>
      </c>
      <c r="W9" s="38">
        <f t="shared" si="8"/>
        <v>3</v>
      </c>
      <c r="X9" s="38">
        <f t="shared" si="8"/>
        <v>0</v>
      </c>
      <c r="Y9" s="24">
        <f t="shared" si="8"/>
        <v>0</v>
      </c>
      <c r="Z9" s="24">
        <f t="shared" si="8"/>
        <v>3102</v>
      </c>
      <c r="AA9" s="24">
        <f t="shared" si="8"/>
        <v>205</v>
      </c>
      <c r="AB9" s="24">
        <f t="shared" si="8"/>
        <v>600</v>
      </c>
      <c r="AC9" s="24">
        <f t="shared" ref="AC9:AC18" si="9">SUM(Q9:AB9)</f>
        <v>4667.5</v>
      </c>
      <c r="AD9" s="24">
        <f t="shared" ref="AD9:AO9" si="10">AD24+AD40</f>
        <v>1500</v>
      </c>
      <c r="AE9" s="24">
        <f t="shared" si="10"/>
        <v>0</v>
      </c>
      <c r="AF9" s="24">
        <f t="shared" si="10"/>
        <v>0</v>
      </c>
      <c r="AG9" s="24">
        <f t="shared" si="10"/>
        <v>0</v>
      </c>
      <c r="AH9" s="24">
        <f t="shared" si="10"/>
        <v>685.9</v>
      </c>
      <c r="AI9" s="38">
        <f t="shared" si="10"/>
        <v>0</v>
      </c>
      <c r="AJ9" s="38">
        <f t="shared" si="10"/>
        <v>15</v>
      </c>
      <c r="AK9" s="38">
        <f t="shared" si="10"/>
        <v>0</v>
      </c>
      <c r="AL9" s="24">
        <f t="shared" si="10"/>
        <v>1370</v>
      </c>
      <c r="AM9" s="24">
        <f t="shared" si="10"/>
        <v>2087</v>
      </c>
      <c r="AN9" s="24">
        <f t="shared" si="10"/>
        <v>0</v>
      </c>
      <c r="AO9" s="24">
        <f t="shared" si="10"/>
        <v>850</v>
      </c>
      <c r="AP9" s="24">
        <f t="shared" ref="AP9:AP14" si="11">SUM(AD9:AO9)</f>
        <v>6507.9</v>
      </c>
      <c r="AQ9" s="24">
        <f t="shared" ref="AQ9:BB9" si="12">AQ24+AQ40</f>
        <v>0</v>
      </c>
      <c r="AR9" s="24">
        <f t="shared" si="12"/>
        <v>1451</v>
      </c>
      <c r="AS9" s="24">
        <f t="shared" si="12"/>
        <v>0</v>
      </c>
      <c r="AT9" s="24">
        <f t="shared" si="12"/>
        <v>136</v>
      </c>
      <c r="AU9" s="24">
        <f t="shared" si="12"/>
        <v>5</v>
      </c>
      <c r="AV9" s="38">
        <f t="shared" si="12"/>
        <v>114</v>
      </c>
      <c r="AW9" s="38">
        <f t="shared" si="12"/>
        <v>6</v>
      </c>
      <c r="AX9" s="38">
        <f t="shared" si="12"/>
        <v>15</v>
      </c>
      <c r="AY9" s="24">
        <f t="shared" si="12"/>
        <v>100</v>
      </c>
      <c r="AZ9" s="24">
        <f t="shared" si="12"/>
        <v>240</v>
      </c>
      <c r="BA9" s="24">
        <f t="shared" si="12"/>
        <v>10</v>
      </c>
      <c r="BB9" s="24">
        <f t="shared" si="12"/>
        <v>0</v>
      </c>
      <c r="BC9" s="24">
        <f t="shared" ref="BC9:BC14" si="13">SUM(AQ9:BB9)</f>
        <v>2077</v>
      </c>
    </row>
    <row r="10" spans="1:250" s="10" customFormat="1" ht="15.6" x14ac:dyDescent="0.3">
      <c r="A10" s="17" t="s">
        <v>21</v>
      </c>
      <c r="B10" s="18" t="s">
        <v>22</v>
      </c>
      <c r="C10" s="19" t="s">
        <v>17</v>
      </c>
      <c r="D10" s="24">
        <f t="shared" ref="D10:M10" si="14">D25+D41</f>
        <v>0</v>
      </c>
      <c r="E10" s="24">
        <f t="shared" si="14"/>
        <v>0</v>
      </c>
      <c r="F10" s="24">
        <f t="shared" si="14"/>
        <v>0</v>
      </c>
      <c r="G10" s="24">
        <f t="shared" si="14"/>
        <v>0</v>
      </c>
      <c r="H10" s="24">
        <f t="shared" si="14"/>
        <v>0</v>
      </c>
      <c r="I10" s="24">
        <f t="shared" si="14"/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"/>
        <v>0</v>
      </c>
      <c r="O10" s="24">
        <f t="shared" si="1"/>
        <v>0</v>
      </c>
      <c r="P10" s="24">
        <f t="shared" si="7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5">V25+V41</f>
        <v>0</v>
      </c>
      <c r="W10" s="24">
        <f t="shared" si="15"/>
        <v>0</v>
      </c>
      <c r="X10" s="24">
        <f t="shared" si="15"/>
        <v>0</v>
      </c>
      <c r="Y10" s="24">
        <f t="shared" si="15"/>
        <v>0</v>
      </c>
      <c r="Z10" s="24">
        <f t="shared" si="15"/>
        <v>0</v>
      </c>
      <c r="AA10" s="24">
        <f t="shared" si="15"/>
        <v>0</v>
      </c>
      <c r="AB10" s="24">
        <f t="shared" si="15"/>
        <v>0</v>
      </c>
      <c r="AC10" s="24">
        <f t="shared" si="9"/>
        <v>0</v>
      </c>
      <c r="AD10" s="24">
        <f t="shared" ref="AD10:AO10" si="16">AD25+AD41</f>
        <v>0</v>
      </c>
      <c r="AE10" s="24">
        <f t="shared" si="16"/>
        <v>0</v>
      </c>
      <c r="AF10" s="24">
        <f t="shared" si="16"/>
        <v>0</v>
      </c>
      <c r="AG10" s="24">
        <f t="shared" si="16"/>
        <v>0</v>
      </c>
      <c r="AH10" s="24">
        <f t="shared" si="16"/>
        <v>1</v>
      </c>
      <c r="AI10" s="24">
        <f t="shared" si="16"/>
        <v>0</v>
      </c>
      <c r="AJ10" s="24">
        <f t="shared" si="16"/>
        <v>0</v>
      </c>
      <c r="AK10" s="24">
        <f t="shared" si="16"/>
        <v>0</v>
      </c>
      <c r="AL10" s="24">
        <f t="shared" si="16"/>
        <v>3</v>
      </c>
      <c r="AM10" s="24">
        <f t="shared" si="16"/>
        <v>0</v>
      </c>
      <c r="AN10" s="24">
        <f t="shared" si="16"/>
        <v>0</v>
      </c>
      <c r="AO10" s="24">
        <f t="shared" si="16"/>
        <v>0</v>
      </c>
      <c r="AP10" s="24">
        <f t="shared" si="11"/>
        <v>4</v>
      </c>
      <c r="AQ10" s="24">
        <f t="shared" ref="AQ10:BB10" si="17">AQ25+AQ41</f>
        <v>0</v>
      </c>
      <c r="AR10" s="24">
        <f t="shared" si="17"/>
        <v>0</v>
      </c>
      <c r="AS10" s="24">
        <f t="shared" si="17"/>
        <v>0</v>
      </c>
      <c r="AT10" s="24">
        <f t="shared" si="17"/>
        <v>0</v>
      </c>
      <c r="AU10" s="24">
        <f t="shared" si="17"/>
        <v>0</v>
      </c>
      <c r="AV10" s="24">
        <f t="shared" si="17"/>
        <v>0</v>
      </c>
      <c r="AW10" s="24">
        <f t="shared" si="17"/>
        <v>0</v>
      </c>
      <c r="AX10" s="24">
        <f t="shared" si="17"/>
        <v>0</v>
      </c>
      <c r="AY10" s="24">
        <f t="shared" si="17"/>
        <v>0</v>
      </c>
      <c r="AZ10" s="24">
        <f t="shared" si="17"/>
        <v>0</v>
      </c>
      <c r="BA10" s="24">
        <f t="shared" si="17"/>
        <v>0</v>
      </c>
      <c r="BB10" s="24">
        <f t="shared" si="17"/>
        <v>0</v>
      </c>
      <c r="BC10" s="24">
        <f t="shared" si="13"/>
        <v>0</v>
      </c>
    </row>
    <row r="11" spans="1:250" s="10" customFormat="1" ht="15.6" x14ac:dyDescent="0.3">
      <c r="A11" s="17" t="s">
        <v>23</v>
      </c>
      <c r="B11" s="18" t="s">
        <v>24</v>
      </c>
      <c r="C11" s="19" t="s">
        <v>17</v>
      </c>
      <c r="D11" s="24">
        <f t="shared" ref="D11:M11" si="18">D26+D42</f>
        <v>0</v>
      </c>
      <c r="E11" s="24">
        <f t="shared" si="18"/>
        <v>1</v>
      </c>
      <c r="F11" s="24">
        <f t="shared" si="18"/>
        <v>0</v>
      </c>
      <c r="G11" s="24">
        <f t="shared" si="18"/>
        <v>0</v>
      </c>
      <c r="H11" s="24">
        <f t="shared" si="18"/>
        <v>0</v>
      </c>
      <c r="I11" s="24">
        <f t="shared" si="18"/>
        <v>2</v>
      </c>
      <c r="J11" s="24">
        <f t="shared" si="18"/>
        <v>2</v>
      </c>
      <c r="K11" s="24">
        <f t="shared" si="18"/>
        <v>0</v>
      </c>
      <c r="L11" s="24">
        <f t="shared" si="18"/>
        <v>0</v>
      </c>
      <c r="M11" s="24">
        <f t="shared" si="18"/>
        <v>1</v>
      </c>
      <c r="N11" s="24">
        <f t="shared" si="1"/>
        <v>0</v>
      </c>
      <c r="O11" s="24">
        <f t="shared" si="1"/>
        <v>0</v>
      </c>
      <c r="P11" s="24">
        <f t="shared" si="7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9">V26+V42</f>
        <v>4</v>
      </c>
      <c r="W11" s="24">
        <f t="shared" si="19"/>
        <v>0</v>
      </c>
      <c r="X11" s="24">
        <f t="shared" si="19"/>
        <v>1</v>
      </c>
      <c r="Y11" s="24">
        <f t="shared" si="19"/>
        <v>0</v>
      </c>
      <c r="Z11" s="24">
        <f t="shared" si="19"/>
        <v>2</v>
      </c>
      <c r="AA11" s="24">
        <f t="shared" si="19"/>
        <v>0</v>
      </c>
      <c r="AB11" s="24">
        <f t="shared" si="19"/>
        <v>3</v>
      </c>
      <c r="AC11" s="24">
        <f t="shared" si="9"/>
        <v>12</v>
      </c>
      <c r="AD11" s="24">
        <f t="shared" ref="AD11:AO11" si="20">AD26+AD42</f>
        <v>0</v>
      </c>
      <c r="AE11" s="24">
        <f t="shared" si="20"/>
        <v>0</v>
      </c>
      <c r="AF11" s="24">
        <f t="shared" si="20"/>
        <v>0</v>
      </c>
      <c r="AG11" s="24">
        <f t="shared" si="20"/>
        <v>1</v>
      </c>
      <c r="AH11" s="24">
        <f t="shared" si="20"/>
        <v>2</v>
      </c>
      <c r="AI11" s="24">
        <f t="shared" si="20"/>
        <v>0</v>
      </c>
      <c r="AJ11" s="24">
        <f t="shared" si="20"/>
        <v>0</v>
      </c>
      <c r="AK11" s="24">
        <f t="shared" si="20"/>
        <v>1</v>
      </c>
      <c r="AL11" s="24">
        <f t="shared" si="20"/>
        <v>3</v>
      </c>
      <c r="AM11" s="24">
        <f t="shared" si="20"/>
        <v>6</v>
      </c>
      <c r="AN11" s="24">
        <f t="shared" si="20"/>
        <v>0</v>
      </c>
      <c r="AO11" s="24">
        <f t="shared" si="20"/>
        <v>4</v>
      </c>
      <c r="AP11" s="24">
        <f t="shared" si="11"/>
        <v>17</v>
      </c>
      <c r="AQ11" s="24">
        <f t="shared" ref="AQ11:BB11" si="21">AQ26+AQ42</f>
        <v>0</v>
      </c>
      <c r="AR11" s="24">
        <f t="shared" si="21"/>
        <v>1</v>
      </c>
      <c r="AS11" s="24">
        <f t="shared" si="21"/>
        <v>0</v>
      </c>
      <c r="AT11" s="24">
        <f t="shared" si="21"/>
        <v>2</v>
      </c>
      <c r="AU11" s="24">
        <f t="shared" si="21"/>
        <v>1</v>
      </c>
      <c r="AV11" s="24">
        <f t="shared" si="21"/>
        <v>1</v>
      </c>
      <c r="AW11" s="24">
        <f t="shared" si="21"/>
        <v>3</v>
      </c>
      <c r="AX11" s="24">
        <f t="shared" si="21"/>
        <v>1</v>
      </c>
      <c r="AY11" s="24">
        <f t="shared" si="21"/>
        <v>1</v>
      </c>
      <c r="AZ11" s="24">
        <f t="shared" si="21"/>
        <v>3</v>
      </c>
      <c r="BA11" s="24">
        <f t="shared" si="21"/>
        <v>1</v>
      </c>
      <c r="BB11" s="24">
        <f t="shared" si="21"/>
        <v>0</v>
      </c>
      <c r="BC11" s="24">
        <f t="shared" si="13"/>
        <v>14</v>
      </c>
    </row>
    <row r="12" spans="1:250" s="10" customFormat="1" ht="15.6" x14ac:dyDescent="0.3">
      <c r="A12" s="17" t="s">
        <v>25</v>
      </c>
      <c r="B12" s="18" t="s">
        <v>26</v>
      </c>
      <c r="C12" s="19" t="s">
        <v>20</v>
      </c>
      <c r="D12" s="24">
        <f t="shared" ref="D12:M12" si="22">D27+D43</f>
        <v>0</v>
      </c>
      <c r="E12" s="24">
        <f t="shared" si="22"/>
        <v>150</v>
      </c>
      <c r="F12" s="24">
        <f t="shared" si="22"/>
        <v>0</v>
      </c>
      <c r="G12" s="24">
        <f t="shared" si="22"/>
        <v>0</v>
      </c>
      <c r="H12" s="24">
        <f t="shared" si="22"/>
        <v>0</v>
      </c>
      <c r="I12" s="24">
        <f t="shared" si="22"/>
        <v>301</v>
      </c>
      <c r="J12" s="24">
        <f t="shared" si="22"/>
        <v>1300</v>
      </c>
      <c r="K12" s="24">
        <f t="shared" si="22"/>
        <v>0</v>
      </c>
      <c r="L12" s="24">
        <f t="shared" si="22"/>
        <v>0</v>
      </c>
      <c r="M12" s="24">
        <f t="shared" si="22"/>
        <v>150</v>
      </c>
      <c r="N12" s="24">
        <f t="shared" si="1"/>
        <v>0</v>
      </c>
      <c r="O12" s="24">
        <f t="shared" si="1"/>
        <v>0</v>
      </c>
      <c r="P12" s="24">
        <f t="shared" si="7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23">V27+V43</f>
        <v>307.5</v>
      </c>
      <c r="W12" s="38">
        <f t="shared" si="23"/>
        <v>0</v>
      </c>
      <c r="X12" s="38">
        <f t="shared" si="23"/>
        <v>3</v>
      </c>
      <c r="Y12" s="24">
        <f t="shared" si="23"/>
        <v>0</v>
      </c>
      <c r="Z12" s="24">
        <f t="shared" si="23"/>
        <v>3102</v>
      </c>
      <c r="AA12" s="24">
        <f t="shared" si="23"/>
        <v>0</v>
      </c>
      <c r="AB12" s="24">
        <f t="shared" si="23"/>
        <v>805</v>
      </c>
      <c r="AC12" s="24">
        <f t="shared" si="9"/>
        <v>4667.5</v>
      </c>
      <c r="AD12" s="24">
        <f t="shared" ref="AD12:AO12" si="24">AD27+AD43</f>
        <v>0</v>
      </c>
      <c r="AE12" s="24">
        <f t="shared" si="24"/>
        <v>0</v>
      </c>
      <c r="AF12" s="24">
        <f t="shared" si="24"/>
        <v>0</v>
      </c>
      <c r="AG12" s="24">
        <f t="shared" si="24"/>
        <v>1500</v>
      </c>
      <c r="AH12" s="24">
        <f t="shared" si="24"/>
        <v>105</v>
      </c>
      <c r="AI12" s="38">
        <f t="shared" si="24"/>
        <v>0</v>
      </c>
      <c r="AJ12" s="38">
        <f t="shared" si="24"/>
        <v>0</v>
      </c>
      <c r="AK12" s="38">
        <f t="shared" si="24"/>
        <v>15</v>
      </c>
      <c r="AL12" s="24">
        <f t="shared" si="24"/>
        <v>450</v>
      </c>
      <c r="AM12" s="24">
        <f t="shared" si="24"/>
        <v>4524</v>
      </c>
      <c r="AN12" s="24">
        <f t="shared" si="24"/>
        <v>0</v>
      </c>
      <c r="AO12" s="24">
        <f t="shared" si="24"/>
        <v>230</v>
      </c>
      <c r="AP12" s="24">
        <f t="shared" si="11"/>
        <v>6824</v>
      </c>
      <c r="AQ12" s="24">
        <f t="shared" ref="AQ12:BB12" si="25">AQ27+AQ43</f>
        <v>0</v>
      </c>
      <c r="AR12" s="24">
        <f t="shared" si="25"/>
        <v>45</v>
      </c>
      <c r="AS12" s="24">
        <f t="shared" si="25"/>
        <v>0</v>
      </c>
      <c r="AT12" s="24">
        <f t="shared" si="25"/>
        <v>136</v>
      </c>
      <c r="AU12" s="24">
        <f t="shared" si="25"/>
        <v>5</v>
      </c>
      <c r="AV12" s="38">
        <f t="shared" si="25"/>
        <v>114</v>
      </c>
      <c r="AW12" s="38">
        <f t="shared" si="25"/>
        <v>6</v>
      </c>
      <c r="AX12" s="38">
        <f t="shared" si="25"/>
        <v>15</v>
      </c>
      <c r="AY12" s="24">
        <f t="shared" si="25"/>
        <v>100</v>
      </c>
      <c r="AZ12" s="24">
        <f t="shared" si="25"/>
        <v>240</v>
      </c>
      <c r="BA12" s="24">
        <f t="shared" si="25"/>
        <v>10</v>
      </c>
      <c r="BB12" s="24">
        <f t="shared" si="25"/>
        <v>0</v>
      </c>
      <c r="BC12" s="24">
        <f t="shared" si="13"/>
        <v>671</v>
      </c>
    </row>
    <row r="13" spans="1:250" s="10" customFormat="1" ht="15.6" x14ac:dyDescent="0.3">
      <c r="A13" s="17" t="s">
        <v>27</v>
      </c>
      <c r="B13" s="18" t="s">
        <v>28</v>
      </c>
      <c r="C13" s="19" t="s">
        <v>37</v>
      </c>
      <c r="D13" s="27">
        <f t="shared" ref="D13:M13" si="26">D28+D44</f>
        <v>0</v>
      </c>
      <c r="E13" s="27">
        <f t="shared" si="26"/>
        <v>41401.5</v>
      </c>
      <c r="F13" s="27">
        <f t="shared" si="26"/>
        <v>0</v>
      </c>
      <c r="G13" s="27">
        <f t="shared" si="26"/>
        <v>0</v>
      </c>
      <c r="H13" s="27">
        <f t="shared" si="26"/>
        <v>0</v>
      </c>
      <c r="I13" s="27">
        <f t="shared" si="26"/>
        <v>83353</v>
      </c>
      <c r="J13" s="27">
        <f t="shared" si="26"/>
        <v>2088558.03</v>
      </c>
      <c r="K13" s="27">
        <f t="shared" si="26"/>
        <v>0</v>
      </c>
      <c r="L13" s="27">
        <f t="shared" si="26"/>
        <v>0</v>
      </c>
      <c r="M13" s="27">
        <f t="shared" si="26"/>
        <v>41401.5</v>
      </c>
      <c r="N13" s="27">
        <f t="shared" si="1"/>
        <v>0</v>
      </c>
      <c r="O13" s="27">
        <f t="shared" si="1"/>
        <v>0</v>
      </c>
      <c r="P13" s="24">
        <f t="shared" si="7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7">V28+V44</f>
        <v>96006</v>
      </c>
      <c r="W13" s="27">
        <f t="shared" si="27"/>
        <v>0</v>
      </c>
      <c r="X13" s="27">
        <f t="shared" si="27"/>
        <v>943.56</v>
      </c>
      <c r="Y13" s="27">
        <f t="shared" si="27"/>
        <v>0</v>
      </c>
      <c r="Z13" s="24">
        <f>Z28+Z44</f>
        <v>35483290.659999996</v>
      </c>
      <c r="AA13" s="27">
        <f t="shared" si="27"/>
        <v>0</v>
      </c>
      <c r="AB13" s="27">
        <f t="shared" si="27"/>
        <v>243977.95</v>
      </c>
      <c r="AC13" s="24">
        <f t="shared" si="9"/>
        <v>35965752.170000002</v>
      </c>
      <c r="AD13" s="27">
        <f t="shared" ref="AD13:AO13" si="28">AD28+AD44</f>
        <v>0</v>
      </c>
      <c r="AE13" s="27">
        <f t="shared" si="28"/>
        <v>0</v>
      </c>
      <c r="AF13" s="27">
        <f t="shared" si="28"/>
        <v>0</v>
      </c>
      <c r="AG13" s="27">
        <f t="shared" si="28"/>
        <v>305850</v>
      </c>
      <c r="AH13" s="27">
        <f t="shared" si="28"/>
        <v>20940</v>
      </c>
      <c r="AI13" s="27">
        <f t="shared" si="28"/>
        <v>0</v>
      </c>
      <c r="AJ13" s="27">
        <f t="shared" si="28"/>
        <v>0</v>
      </c>
      <c r="AK13" s="27">
        <f t="shared" si="28"/>
        <v>550</v>
      </c>
      <c r="AL13" s="27">
        <f t="shared" si="28"/>
        <v>91755</v>
      </c>
      <c r="AM13" s="24">
        <f t="shared" si="28"/>
        <v>1478960.21</v>
      </c>
      <c r="AN13" s="27">
        <f t="shared" si="28"/>
        <v>0</v>
      </c>
      <c r="AO13" s="27">
        <f t="shared" si="28"/>
        <v>46897</v>
      </c>
      <c r="AP13" s="24">
        <f t="shared" si="11"/>
        <v>1944952.21</v>
      </c>
      <c r="AQ13" s="27">
        <f t="shared" ref="AQ13:BB13" si="29">AQ28+AQ44</f>
        <v>0</v>
      </c>
      <c r="AR13" s="24">
        <f t="shared" si="29"/>
        <v>12637.35</v>
      </c>
      <c r="AS13" s="27">
        <f t="shared" si="29"/>
        <v>0</v>
      </c>
      <c r="AT13" s="27">
        <f t="shared" si="29"/>
        <v>14779.04</v>
      </c>
      <c r="AU13" s="27">
        <f t="shared" si="29"/>
        <v>466.1</v>
      </c>
      <c r="AV13" s="27">
        <f t="shared" si="29"/>
        <v>177871.8</v>
      </c>
      <c r="AW13" s="27">
        <f t="shared" si="29"/>
        <v>15245.14</v>
      </c>
      <c r="AX13" s="27">
        <f t="shared" si="29"/>
        <v>466.1</v>
      </c>
      <c r="AY13" s="27">
        <f t="shared" si="29"/>
        <v>28083</v>
      </c>
      <c r="AZ13" s="24">
        <f t="shared" si="29"/>
        <v>67399.199999999997</v>
      </c>
      <c r="BA13" s="27">
        <f t="shared" si="29"/>
        <v>2808.3</v>
      </c>
      <c r="BB13" s="27">
        <f t="shared" si="29"/>
        <v>0</v>
      </c>
      <c r="BC13" s="24">
        <f t="shared" si="13"/>
        <v>319756.02999999997</v>
      </c>
    </row>
    <row r="14" spans="1:250" s="10" customFormat="1" ht="15.6" x14ac:dyDescent="0.3">
      <c r="A14" s="17" t="s">
        <v>29</v>
      </c>
      <c r="B14" s="18" t="s">
        <v>30</v>
      </c>
      <c r="C14" s="19" t="s">
        <v>17</v>
      </c>
      <c r="D14" s="24">
        <f t="shared" ref="D14:M14" si="30">D29+D45</f>
        <v>0</v>
      </c>
      <c r="E14" s="24">
        <f t="shared" si="30"/>
        <v>1</v>
      </c>
      <c r="F14" s="24">
        <f t="shared" si="30"/>
        <v>0</v>
      </c>
      <c r="G14" s="24">
        <f t="shared" si="30"/>
        <v>0</v>
      </c>
      <c r="H14" s="24">
        <f t="shared" si="30"/>
        <v>0</v>
      </c>
      <c r="I14" s="24">
        <f t="shared" si="30"/>
        <v>1</v>
      </c>
      <c r="J14" s="24">
        <f t="shared" si="30"/>
        <v>0</v>
      </c>
      <c r="K14" s="24">
        <f t="shared" si="30"/>
        <v>0</v>
      </c>
      <c r="L14" s="24">
        <f t="shared" si="30"/>
        <v>0</v>
      </c>
      <c r="M14" s="24">
        <f t="shared" si="30"/>
        <v>1</v>
      </c>
      <c r="N14" s="24">
        <f t="shared" si="1"/>
        <v>0</v>
      </c>
      <c r="O14" s="24">
        <f t="shared" si="1"/>
        <v>1</v>
      </c>
      <c r="P14" s="24">
        <f t="shared" si="7"/>
        <v>4</v>
      </c>
      <c r="Q14" s="24">
        <f t="shared" ref="Q14:U15" si="31">Q29+Q45</f>
        <v>1</v>
      </c>
      <c r="R14" s="24">
        <f t="shared" si="31"/>
        <v>0</v>
      </c>
      <c r="S14" s="24">
        <f t="shared" si="31"/>
        <v>1</v>
      </c>
      <c r="T14" s="24">
        <f t="shared" si="31"/>
        <v>0</v>
      </c>
      <c r="U14" s="24">
        <f t="shared" si="31"/>
        <v>0</v>
      </c>
      <c r="V14" s="24">
        <f t="shared" ref="V14:AB14" si="32">V29+V45</f>
        <v>0</v>
      </c>
      <c r="W14" s="24">
        <f t="shared" si="32"/>
        <v>3</v>
      </c>
      <c r="X14" s="24">
        <f t="shared" si="32"/>
        <v>0</v>
      </c>
      <c r="Y14" s="24">
        <f t="shared" si="32"/>
        <v>0</v>
      </c>
      <c r="Z14" s="24">
        <f t="shared" si="32"/>
        <v>0</v>
      </c>
      <c r="AA14" s="24">
        <f t="shared" si="32"/>
        <v>0</v>
      </c>
      <c r="AB14" s="24">
        <f t="shared" si="32"/>
        <v>3</v>
      </c>
      <c r="AC14" s="24">
        <f t="shared" si="9"/>
        <v>8</v>
      </c>
      <c r="AD14" s="24">
        <f t="shared" ref="AD14:AO14" si="33">AD29+AD45</f>
        <v>0</v>
      </c>
      <c r="AE14" s="24">
        <f t="shared" si="33"/>
        <v>1</v>
      </c>
      <c r="AF14" s="24">
        <f t="shared" si="33"/>
        <v>0</v>
      </c>
      <c r="AG14" s="24">
        <f t="shared" si="33"/>
        <v>0</v>
      </c>
      <c r="AH14" s="24">
        <f t="shared" si="33"/>
        <v>1</v>
      </c>
      <c r="AI14" s="24">
        <f t="shared" si="33"/>
        <v>1</v>
      </c>
      <c r="AJ14" s="24">
        <f t="shared" si="33"/>
        <v>1</v>
      </c>
      <c r="AK14" s="24">
        <f t="shared" si="33"/>
        <v>0</v>
      </c>
      <c r="AL14" s="24">
        <f t="shared" si="33"/>
        <v>0</v>
      </c>
      <c r="AM14" s="24">
        <f t="shared" si="33"/>
        <v>1</v>
      </c>
      <c r="AN14" s="24">
        <f t="shared" si="33"/>
        <v>0</v>
      </c>
      <c r="AO14" s="24">
        <f t="shared" si="33"/>
        <v>2</v>
      </c>
      <c r="AP14" s="24">
        <f t="shared" si="11"/>
        <v>7</v>
      </c>
      <c r="AQ14" s="24">
        <f t="shared" ref="AQ14:BB14" si="34">AQ29+AQ45</f>
        <v>0</v>
      </c>
      <c r="AR14" s="24">
        <f t="shared" si="34"/>
        <v>0</v>
      </c>
      <c r="AS14" s="24">
        <f t="shared" si="34"/>
        <v>1</v>
      </c>
      <c r="AT14" s="24">
        <f t="shared" si="34"/>
        <v>1</v>
      </c>
      <c r="AU14" s="24">
        <f t="shared" si="34"/>
        <v>1</v>
      </c>
      <c r="AV14" s="24">
        <f t="shared" si="34"/>
        <v>0</v>
      </c>
      <c r="AW14" s="24">
        <f t="shared" si="34"/>
        <v>3</v>
      </c>
      <c r="AX14" s="24">
        <f t="shared" si="34"/>
        <v>1</v>
      </c>
      <c r="AY14" s="24">
        <f t="shared" si="34"/>
        <v>0</v>
      </c>
      <c r="AZ14" s="24">
        <f t="shared" si="34"/>
        <v>5</v>
      </c>
      <c r="BA14" s="24">
        <f t="shared" si="34"/>
        <v>1</v>
      </c>
      <c r="BB14" s="24">
        <f t="shared" si="34"/>
        <v>0</v>
      </c>
      <c r="BC14" s="24">
        <f t="shared" si="13"/>
        <v>13</v>
      </c>
    </row>
    <row r="15" spans="1:250" s="10" customFormat="1" ht="15.6" x14ac:dyDescent="0.3">
      <c r="A15" s="17" t="s">
        <v>31</v>
      </c>
      <c r="B15" s="18" t="s">
        <v>32</v>
      </c>
      <c r="C15" s="19" t="s">
        <v>20</v>
      </c>
      <c r="D15" s="24">
        <f t="shared" ref="D15:M15" si="35">D30+D46</f>
        <v>0</v>
      </c>
      <c r="E15" s="24">
        <f t="shared" si="35"/>
        <v>150</v>
      </c>
      <c r="F15" s="24">
        <f t="shared" si="35"/>
        <v>0</v>
      </c>
      <c r="G15" s="24">
        <f t="shared" si="35"/>
        <v>0</v>
      </c>
      <c r="H15" s="24">
        <f t="shared" si="35"/>
        <v>0</v>
      </c>
      <c r="I15" s="24">
        <f t="shared" si="35"/>
        <v>1</v>
      </c>
      <c r="J15" s="24">
        <f t="shared" si="35"/>
        <v>0</v>
      </c>
      <c r="K15" s="24">
        <f t="shared" si="35"/>
        <v>0</v>
      </c>
      <c r="L15" s="24">
        <f t="shared" si="35"/>
        <v>0</v>
      </c>
      <c r="M15" s="24">
        <f t="shared" si="35"/>
        <v>300</v>
      </c>
      <c r="N15" s="24">
        <f t="shared" si="1"/>
        <v>0</v>
      </c>
      <c r="O15" s="24">
        <f t="shared" si="1"/>
        <v>300</v>
      </c>
      <c r="P15" s="24">
        <f t="shared" si="7"/>
        <v>751</v>
      </c>
      <c r="Q15" s="24">
        <f t="shared" si="31"/>
        <v>150</v>
      </c>
      <c r="R15" s="24">
        <f t="shared" si="31"/>
        <v>0</v>
      </c>
      <c r="S15" s="24">
        <f t="shared" si="31"/>
        <v>300</v>
      </c>
      <c r="T15" s="24">
        <f t="shared" si="31"/>
        <v>0</v>
      </c>
      <c r="U15" s="24">
        <f t="shared" si="31"/>
        <v>0</v>
      </c>
      <c r="V15" s="24">
        <f t="shared" ref="V15:AB15" si="36">V30+V46</f>
        <v>0</v>
      </c>
      <c r="W15" s="38">
        <f t="shared" si="36"/>
        <v>7.5</v>
      </c>
      <c r="X15" s="24">
        <f t="shared" si="36"/>
        <v>0</v>
      </c>
      <c r="Y15" s="24">
        <f t="shared" si="36"/>
        <v>0</v>
      </c>
      <c r="Z15" s="24">
        <f t="shared" si="36"/>
        <v>0</v>
      </c>
      <c r="AA15" s="24">
        <f t="shared" si="36"/>
        <v>0</v>
      </c>
      <c r="AB15" s="24">
        <f t="shared" si="36"/>
        <v>505</v>
      </c>
      <c r="AC15" s="24">
        <f>SUM(Q15:AB15)</f>
        <v>962.5</v>
      </c>
      <c r="AD15" s="24">
        <f t="shared" ref="AD15:AO15" si="37">AD30+AD46</f>
        <v>0</v>
      </c>
      <c r="AE15" s="24">
        <f t="shared" si="37"/>
        <v>300</v>
      </c>
      <c r="AF15" s="24">
        <f t="shared" si="37"/>
        <v>0</v>
      </c>
      <c r="AG15" s="24">
        <f t="shared" si="37"/>
        <v>0</v>
      </c>
      <c r="AH15" s="24">
        <f t="shared" si="37"/>
        <v>5</v>
      </c>
      <c r="AI15" s="24">
        <f t="shared" si="37"/>
        <v>1500</v>
      </c>
      <c r="AJ15" s="38">
        <f t="shared" si="37"/>
        <v>100</v>
      </c>
      <c r="AK15" s="24">
        <f t="shared" si="37"/>
        <v>0</v>
      </c>
      <c r="AL15" s="24">
        <f t="shared" si="37"/>
        <v>0</v>
      </c>
      <c r="AM15" s="24">
        <f t="shared" si="37"/>
        <v>15</v>
      </c>
      <c r="AN15" s="24">
        <f t="shared" si="37"/>
        <v>0</v>
      </c>
      <c r="AO15" s="24">
        <f t="shared" si="37"/>
        <v>230</v>
      </c>
      <c r="AP15" s="24">
        <f>SUM(AD15:AO15)</f>
        <v>2150</v>
      </c>
      <c r="AQ15" s="24">
        <f t="shared" ref="AQ15:BB15" si="38">AQ30+AQ46</f>
        <v>0</v>
      </c>
      <c r="AR15" s="24">
        <f t="shared" si="38"/>
        <v>0</v>
      </c>
      <c r="AS15" s="24">
        <f t="shared" si="38"/>
        <v>45</v>
      </c>
      <c r="AT15" s="24">
        <f t="shared" si="38"/>
        <v>120</v>
      </c>
      <c r="AU15" s="24">
        <f t="shared" si="38"/>
        <v>16</v>
      </c>
      <c r="AV15" s="24">
        <f t="shared" si="38"/>
        <v>0</v>
      </c>
      <c r="AW15" s="38">
        <f t="shared" si="38"/>
        <v>6</v>
      </c>
      <c r="AX15" s="24">
        <f t="shared" si="38"/>
        <v>15</v>
      </c>
      <c r="AY15" s="24">
        <f t="shared" si="38"/>
        <v>0</v>
      </c>
      <c r="AZ15" s="24">
        <f t="shared" si="38"/>
        <v>1354</v>
      </c>
      <c r="BA15" s="24">
        <f t="shared" si="38"/>
        <v>10</v>
      </c>
      <c r="BB15" s="24">
        <f t="shared" si="38"/>
        <v>0</v>
      </c>
      <c r="BC15" s="24">
        <f>SUM(AQ15:BB15)</f>
        <v>1566</v>
      </c>
    </row>
    <row r="16" spans="1:250" s="10" customFormat="1" ht="15.6" x14ac:dyDescent="0.3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7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9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f>SUM(AQ16:BB16)</f>
        <v>0</v>
      </c>
    </row>
    <row r="17" spans="1:55" s="10" customFormat="1" ht="15.6" x14ac:dyDescent="0.3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7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9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f>SUM(AQ17:BB17)</f>
        <v>0</v>
      </c>
    </row>
    <row r="18" spans="1:55" s="10" customFormat="1" ht="16.2" thickBot="1" x14ac:dyDescent="0.35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7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9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24">
        <f>SUM(AQ18:BB18)</f>
        <v>0</v>
      </c>
    </row>
    <row r="19" spans="1:55" s="10" customFormat="1" ht="11.4" customHeight="1" x14ac:dyDescent="0.3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55" ht="16.2" thickBot="1" x14ac:dyDescent="0.35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55" ht="15.6" customHeight="1" x14ac:dyDescent="0.3">
      <c r="A21" s="43" t="s">
        <v>0</v>
      </c>
      <c r="B21" s="45" t="s">
        <v>1</v>
      </c>
      <c r="C21" s="45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9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9" t="s">
        <v>46</v>
      </c>
      <c r="AQ21" s="41">
        <v>2018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/>
      <c r="BC21" s="39" t="s">
        <v>47</v>
      </c>
    </row>
    <row r="22" spans="1:55" ht="31.2" x14ac:dyDescent="0.3">
      <c r="A22" s="44"/>
      <c r="B22" s="46"/>
      <c r="C22" s="46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0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0"/>
      <c r="AQ22" s="1" t="s">
        <v>3</v>
      </c>
      <c r="AR22" s="1" t="s">
        <v>4</v>
      </c>
      <c r="AS22" s="1" t="s">
        <v>5</v>
      </c>
      <c r="AT22" s="1" t="s">
        <v>6</v>
      </c>
      <c r="AU22" s="1" t="s">
        <v>7</v>
      </c>
      <c r="AV22" s="1" t="s">
        <v>8</v>
      </c>
      <c r="AW22" s="1" t="s">
        <v>9</v>
      </c>
      <c r="AX22" s="1" t="s">
        <v>10</v>
      </c>
      <c r="AY22" s="1" t="s">
        <v>11</v>
      </c>
      <c r="AZ22" s="1" t="s">
        <v>12</v>
      </c>
      <c r="BA22" s="1" t="s">
        <v>13</v>
      </c>
      <c r="BB22" s="16" t="s">
        <v>14</v>
      </c>
      <c r="BC22" s="40"/>
    </row>
    <row r="23" spans="1:55" ht="15.6" x14ac:dyDescent="0.3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f>SUM(AQ23:BB23)</f>
        <v>0</v>
      </c>
    </row>
    <row r="24" spans="1:55" ht="15.6" x14ac:dyDescent="0.3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9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40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41">SUM(AD24:AO24)</f>
        <v>4107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f t="shared" ref="BC24:BC33" si="42">SUM(AQ24:BB24)</f>
        <v>0</v>
      </c>
    </row>
    <row r="25" spans="1:55" ht="15.6" x14ac:dyDescent="0.3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9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40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4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f t="shared" si="42"/>
        <v>0</v>
      </c>
    </row>
    <row r="26" spans="1:55" ht="15.6" x14ac:dyDescent="0.3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9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40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41"/>
        <v>4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f t="shared" si="42"/>
        <v>0</v>
      </c>
    </row>
    <row r="27" spans="1:55" ht="15.6" x14ac:dyDescent="0.3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9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40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41"/>
        <v>3487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f t="shared" si="42"/>
        <v>0</v>
      </c>
    </row>
    <row r="28" spans="1:55" ht="15.6" x14ac:dyDescent="0.3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9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40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41"/>
        <v>711019.3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5">
        <f t="shared" si="42"/>
        <v>0</v>
      </c>
    </row>
    <row r="29" spans="1:55" ht="15.6" x14ac:dyDescent="0.3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9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40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41"/>
        <v>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f t="shared" si="42"/>
        <v>0</v>
      </c>
    </row>
    <row r="30" spans="1:55" ht="15.6" x14ac:dyDescent="0.3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9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40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41"/>
        <v>1500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f t="shared" si="42"/>
        <v>0</v>
      </c>
    </row>
    <row r="31" spans="1:55" ht="15.6" x14ac:dyDescent="0.3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9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40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41"/>
        <v>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f t="shared" si="42"/>
        <v>0</v>
      </c>
    </row>
    <row r="32" spans="1:55" ht="15.6" x14ac:dyDescent="0.3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9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40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41"/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f t="shared" si="42"/>
        <v>0</v>
      </c>
    </row>
    <row r="33" spans="1:55" ht="16.2" thickBot="1" x14ac:dyDescent="0.35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9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40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41"/>
        <v>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">
        <f t="shared" si="42"/>
        <v>0</v>
      </c>
    </row>
    <row r="34" spans="1:55" x14ac:dyDescent="0.3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55" ht="15.6" x14ac:dyDescent="0.3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55" ht="16.2" thickBot="1" x14ac:dyDescent="0.35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55" ht="15.6" customHeight="1" x14ac:dyDescent="0.3">
      <c r="A37" s="43" t="s">
        <v>0</v>
      </c>
      <c r="B37" s="45" t="s">
        <v>1</v>
      </c>
      <c r="C37" s="45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9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39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39" t="s">
        <v>46</v>
      </c>
      <c r="AQ37" s="41">
        <v>2018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39" t="s">
        <v>47</v>
      </c>
    </row>
    <row r="38" spans="1:55" ht="31.2" x14ac:dyDescent="0.3">
      <c r="A38" s="44"/>
      <c r="B38" s="46"/>
      <c r="C38" s="46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0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0"/>
      <c r="AQ38" s="1" t="s">
        <v>3</v>
      </c>
      <c r="AR38" s="1" t="s">
        <v>4</v>
      </c>
      <c r="AS38" s="1" t="s">
        <v>5</v>
      </c>
      <c r="AT38" s="1" t="s">
        <v>6</v>
      </c>
      <c r="AU38" s="1" t="s">
        <v>7</v>
      </c>
      <c r="AV38" s="1" t="s">
        <v>8</v>
      </c>
      <c r="AW38" s="1" t="s">
        <v>9</v>
      </c>
      <c r="AX38" s="1" t="s">
        <v>10</v>
      </c>
      <c r="AY38" s="1" t="s">
        <v>11</v>
      </c>
      <c r="AZ38" s="1" t="s">
        <v>12</v>
      </c>
      <c r="BA38" s="1" t="s">
        <v>13</v>
      </c>
      <c r="BB38" s="16" t="s">
        <v>14</v>
      </c>
      <c r="BC38" s="40"/>
    </row>
    <row r="39" spans="1:55" ht="15.6" x14ac:dyDescent="0.3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  <c r="AQ39" s="25"/>
      <c r="AR39" s="25">
        <v>2</v>
      </c>
      <c r="AS39" s="25"/>
      <c r="AT39" s="25">
        <v>2</v>
      </c>
      <c r="AU39" s="25">
        <v>1</v>
      </c>
      <c r="AV39" s="25">
        <v>1</v>
      </c>
      <c r="AW39" s="25">
        <v>3</v>
      </c>
      <c r="AX39" s="25">
        <v>1</v>
      </c>
      <c r="AY39" s="25">
        <v>1</v>
      </c>
      <c r="AZ39" s="25">
        <f>1+1+1</f>
        <v>3</v>
      </c>
      <c r="BA39" s="25">
        <v>1</v>
      </c>
      <c r="BB39" s="25"/>
      <c r="BC39" s="25">
        <f>SUM(AQ39:BB39)</f>
        <v>15</v>
      </c>
    </row>
    <row r="40" spans="1:55" ht="15.6" x14ac:dyDescent="0.3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4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4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45">SUM(AD40:AO40)</f>
        <v>2400.9</v>
      </c>
      <c r="AQ40" s="25"/>
      <c r="AR40" s="25">
        <f>45+1406</f>
        <v>1451</v>
      </c>
      <c r="AS40" s="25"/>
      <c r="AT40" s="25">
        <f>16+120</f>
        <v>136</v>
      </c>
      <c r="AU40" s="25">
        <v>5</v>
      </c>
      <c r="AV40" s="37">
        <v>114</v>
      </c>
      <c r="AW40" s="25">
        <v>6</v>
      </c>
      <c r="AX40" s="25">
        <v>15</v>
      </c>
      <c r="AY40" s="25">
        <v>100</v>
      </c>
      <c r="AZ40" s="25">
        <f>40+100+100</f>
        <v>240</v>
      </c>
      <c r="BA40" s="25">
        <v>10</v>
      </c>
      <c r="BB40" s="25"/>
      <c r="BC40" s="25">
        <f t="shared" ref="BC40:BC49" si="46">SUM(AQ40:BB40)</f>
        <v>2077</v>
      </c>
    </row>
    <row r="41" spans="1:55" ht="15.6" x14ac:dyDescent="0.3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4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4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45"/>
        <v>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f t="shared" si="46"/>
        <v>0</v>
      </c>
    </row>
    <row r="42" spans="1:55" ht="15.6" x14ac:dyDescent="0.3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4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4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45"/>
        <v>13</v>
      </c>
      <c r="AQ42" s="25"/>
      <c r="AR42" s="25">
        <v>1</v>
      </c>
      <c r="AS42" s="25"/>
      <c r="AT42" s="25">
        <v>2</v>
      </c>
      <c r="AU42" s="25">
        <v>1</v>
      </c>
      <c r="AV42" s="25">
        <v>1</v>
      </c>
      <c r="AW42" s="25">
        <v>3</v>
      </c>
      <c r="AX42" s="25">
        <v>1</v>
      </c>
      <c r="AY42" s="25">
        <v>1</v>
      </c>
      <c r="AZ42" s="25">
        <f>1+1+1</f>
        <v>3</v>
      </c>
      <c r="BA42" s="25">
        <v>1</v>
      </c>
      <c r="BB42" s="25"/>
      <c r="BC42" s="25">
        <f t="shared" si="46"/>
        <v>14</v>
      </c>
    </row>
    <row r="43" spans="1:55" ht="15.6" x14ac:dyDescent="0.3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4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4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45"/>
        <v>3337</v>
      </c>
      <c r="AQ43" s="25"/>
      <c r="AR43" s="25">
        <f>45</f>
        <v>45</v>
      </c>
      <c r="AS43" s="25"/>
      <c r="AT43" s="25">
        <f>16+120</f>
        <v>136</v>
      </c>
      <c r="AU43" s="25">
        <v>5</v>
      </c>
      <c r="AV43" s="37">
        <v>114</v>
      </c>
      <c r="AW43" s="25">
        <v>6</v>
      </c>
      <c r="AX43" s="25">
        <v>15</v>
      </c>
      <c r="AY43" s="25">
        <v>100</v>
      </c>
      <c r="AZ43" s="25">
        <f>40+100+100</f>
        <v>240</v>
      </c>
      <c r="BA43" s="25">
        <v>10</v>
      </c>
      <c r="BB43" s="25"/>
      <c r="BC43" s="25">
        <f t="shared" si="46"/>
        <v>671</v>
      </c>
    </row>
    <row r="44" spans="1:55" ht="15.6" x14ac:dyDescent="0.3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4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4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45"/>
        <v>1233932.9099999999</v>
      </c>
      <c r="AQ44" s="26"/>
      <c r="AR44" s="26">
        <v>12637.35</v>
      </c>
      <c r="AS44" s="26"/>
      <c r="AT44" s="26">
        <f>7389.52*2</f>
        <v>14779.04</v>
      </c>
      <c r="AU44" s="26">
        <v>466.1</v>
      </c>
      <c r="AV44" s="26">
        <v>177871.8</v>
      </c>
      <c r="AW44" s="26">
        <v>15245.14</v>
      </c>
      <c r="AX44" s="26">
        <v>466.1</v>
      </c>
      <c r="AY44" s="26">
        <v>28083</v>
      </c>
      <c r="AZ44" s="26">
        <f>11233.2+28083+28083</f>
        <v>67399.199999999997</v>
      </c>
      <c r="BA44" s="26">
        <v>2808.3</v>
      </c>
      <c r="BB44" s="26"/>
      <c r="BC44" s="25">
        <f t="shared" si="46"/>
        <v>319756.02999999997</v>
      </c>
    </row>
    <row r="45" spans="1:55" ht="15.6" x14ac:dyDescent="0.3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4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4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45"/>
        <v>6</v>
      </c>
      <c r="AQ45" s="25"/>
      <c r="AR45" s="25"/>
      <c r="AS45" s="25">
        <v>1</v>
      </c>
      <c r="AT45" s="25">
        <v>1</v>
      </c>
      <c r="AU45" s="25">
        <v>1</v>
      </c>
      <c r="AV45" s="25"/>
      <c r="AW45" s="25">
        <v>3</v>
      </c>
      <c r="AX45" s="25">
        <v>1</v>
      </c>
      <c r="AY45" s="25"/>
      <c r="AZ45" s="25">
        <f>3+1+1</f>
        <v>5</v>
      </c>
      <c r="BA45" s="25">
        <v>1</v>
      </c>
      <c r="BB45" s="25"/>
      <c r="BC45" s="25">
        <f t="shared" si="46"/>
        <v>13</v>
      </c>
    </row>
    <row r="46" spans="1:55" ht="15.6" x14ac:dyDescent="0.3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4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45"/>
        <v>650</v>
      </c>
      <c r="AQ46" s="25"/>
      <c r="AR46" s="25"/>
      <c r="AS46" s="25">
        <v>45</v>
      </c>
      <c r="AT46" s="25">
        <v>120</v>
      </c>
      <c r="AU46" s="25">
        <v>16</v>
      </c>
      <c r="AV46" s="25"/>
      <c r="AW46" s="37">
        <v>6</v>
      </c>
      <c r="AX46" s="37">
        <v>15</v>
      </c>
      <c r="AY46" s="25"/>
      <c r="AZ46" s="25">
        <f>40+100+100+114+1000</f>
        <v>1354</v>
      </c>
      <c r="BA46" s="25">
        <v>10</v>
      </c>
      <c r="BB46" s="25"/>
      <c r="BC46" s="25">
        <f t="shared" si="46"/>
        <v>1566</v>
      </c>
    </row>
    <row r="47" spans="1:55" ht="15.6" x14ac:dyDescent="0.3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4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4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45"/>
        <v>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>
        <f t="shared" si="46"/>
        <v>0</v>
      </c>
    </row>
    <row r="48" spans="1:55" ht="15.6" x14ac:dyDescent="0.3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4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4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45"/>
        <v>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f t="shared" si="46"/>
        <v>0</v>
      </c>
    </row>
    <row r="49" spans="1:55" ht="16.2" thickBot="1" x14ac:dyDescent="0.35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4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4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45"/>
        <v>0</v>
      </c>
      <c r="AQ49" s="25"/>
      <c r="AR49" s="25"/>
      <c r="AS49" s="25"/>
      <c r="AT49" s="25"/>
      <c r="AU49" s="25"/>
      <c r="AV49" s="25"/>
      <c r="AW49" s="32"/>
      <c r="AX49" s="32"/>
      <c r="AY49" s="25"/>
      <c r="AZ49" s="25"/>
      <c r="BA49" s="25"/>
      <c r="BB49" s="25"/>
      <c r="BC49" s="25">
        <f t="shared" si="46"/>
        <v>0</v>
      </c>
    </row>
    <row r="50" spans="1:55" ht="15" thickBot="1" x14ac:dyDescent="0.35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9">
    <mergeCell ref="A6:A7"/>
    <mergeCell ref="Q6:AB6"/>
    <mergeCell ref="AC21:AC22"/>
    <mergeCell ref="B6:B7"/>
    <mergeCell ref="A21:A22"/>
    <mergeCell ref="B21:B22"/>
    <mergeCell ref="D21:O21"/>
    <mergeCell ref="C21:C22"/>
    <mergeCell ref="C6:C7"/>
    <mergeCell ref="D6:O6"/>
    <mergeCell ref="A37:A38"/>
    <mergeCell ref="Q37:AB37"/>
    <mergeCell ref="P21:P22"/>
    <mergeCell ref="D37:O37"/>
    <mergeCell ref="P37:P38"/>
    <mergeCell ref="Q21:AB21"/>
    <mergeCell ref="B37:B38"/>
    <mergeCell ref="C37:C38"/>
    <mergeCell ref="AQ6:BB6"/>
    <mergeCell ref="AQ21:BB21"/>
    <mergeCell ref="AD6:AO6"/>
    <mergeCell ref="AC37:AC38"/>
    <mergeCell ref="AD21:AO21"/>
    <mergeCell ref="AD37:AO37"/>
    <mergeCell ref="BC21:BC22"/>
    <mergeCell ref="AQ37:BB37"/>
    <mergeCell ref="BC37:BC38"/>
    <mergeCell ref="AP37:AP38"/>
    <mergeCell ref="AP21:AP2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2018-12-19T15:54:23Z</dcterms:modified>
</cp:coreProperties>
</file>