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год 2018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9" i="1" l="1"/>
  <c r="G49" i="1" s="1"/>
  <c r="E49" i="1" s="1"/>
  <c r="G41" i="1"/>
  <c r="E41" i="1"/>
  <c r="G40" i="1"/>
  <c r="E40" i="1" s="1"/>
  <c r="G39" i="1"/>
  <c r="E39" i="1"/>
  <c r="G38" i="1"/>
  <c r="E38" i="1" s="1"/>
  <c r="G37" i="1"/>
  <c r="E37" i="1"/>
  <c r="G36" i="1"/>
  <c r="E36" i="1" s="1"/>
  <c r="G35" i="1"/>
  <c r="E35" i="1"/>
  <c r="K34" i="1"/>
  <c r="G34" i="1" s="1"/>
  <c r="J34" i="1"/>
  <c r="K33" i="1"/>
  <c r="J33" i="1"/>
  <c r="K30" i="1"/>
  <c r="J30" i="1"/>
  <c r="K29" i="1"/>
  <c r="G28" i="1"/>
  <c r="E28" i="1" s="1"/>
  <c r="K26" i="1"/>
  <c r="G26" i="1"/>
  <c r="E26" i="1"/>
  <c r="J24" i="1"/>
  <c r="G24" i="1"/>
  <c r="E24" i="1"/>
  <c r="K23" i="1"/>
  <c r="J23" i="1"/>
  <c r="G23" i="1"/>
  <c r="E23" i="1"/>
  <c r="H21" i="1"/>
  <c r="G21" i="1" s="1"/>
  <c r="E21" i="1" s="1"/>
  <c r="K14" i="1"/>
  <c r="J14" i="1"/>
  <c r="J13" i="1" s="1"/>
  <c r="I14" i="1"/>
  <c r="I13" i="1" s="1"/>
  <c r="H14" i="1"/>
  <c r="K13" i="1"/>
  <c r="G33" i="1" l="1"/>
  <c r="G30" i="1" s="1"/>
  <c r="E34" i="1"/>
  <c r="E33" i="1" s="1"/>
  <c r="E30" i="1" s="1"/>
  <c r="H20" i="1"/>
  <c r="J48" i="1"/>
  <c r="G14" i="1"/>
  <c r="G20" i="1" l="1"/>
  <c r="E20" i="1" s="1"/>
  <c r="H13" i="1"/>
  <c r="E14" i="1"/>
  <c r="J29" i="1"/>
  <c r="G48" i="1"/>
  <c r="E48" i="1" l="1"/>
  <c r="G29" i="1"/>
  <c r="E29" i="1" s="1"/>
  <c r="E57" i="1" s="1"/>
  <c r="G57" i="1" s="1"/>
  <c r="G13" i="1"/>
  <c r="E13" i="1" l="1"/>
  <c r="E53" i="1" s="1"/>
  <c r="G53" i="1"/>
  <c r="G55" i="1" l="1"/>
  <c r="G54" i="1"/>
  <c r="E54" i="1"/>
  <c r="E55" i="1"/>
  <c r="E56" i="1" s="1"/>
  <c r="G56" i="1" s="1"/>
</calcChain>
</file>

<file path=xl/sharedStrings.xml><?xml version="1.0" encoding="utf-8"?>
<sst xmlns="http://schemas.openxmlformats.org/spreadsheetml/2006/main" count="169" uniqueCount="122">
  <si>
    <t>Приложение № Р5-1</t>
  </si>
  <si>
    <t>к Регламенту (Приложению № 5)</t>
  </si>
  <si>
    <t>к Договору от 15.12.2014  №_66-372</t>
  </si>
  <si>
    <t>БАЛАНС ЭЛЕКТРИЧЕСКОЙ ЭНЕРГИИ</t>
  </si>
  <si>
    <t>в Сети АО "ИНЭП-система"</t>
  </si>
  <si>
    <t>(наименование сетевой организации)</t>
  </si>
  <si>
    <t xml:space="preserve"> за год 2018 г.</t>
  </si>
  <si>
    <t>(месяц)</t>
  </si>
  <si>
    <t>№№ пп</t>
  </si>
  <si>
    <t>Показатели</t>
  </si>
  <si>
    <t>Ед.           измер.</t>
  </si>
  <si>
    <t>Факт</t>
  </si>
  <si>
    <t xml:space="preserve">По приборам учёта </t>
  </si>
  <si>
    <t xml:space="preserve">Без приборов учёта </t>
  </si>
  <si>
    <t>Всего</t>
  </si>
  <si>
    <t>ВН</t>
  </si>
  <si>
    <t>СН1</t>
  </si>
  <si>
    <t>СН2</t>
  </si>
  <si>
    <t>НН</t>
  </si>
  <si>
    <t>1.</t>
  </si>
  <si>
    <t>Отпущено в сеть Исполнителя-2  (п.1.1+ п.1.2 +п.1.3.+ п.1.4.);                    
в том числе</t>
  </si>
  <si>
    <t>кВт.ч</t>
  </si>
  <si>
    <t>1.1.</t>
  </si>
  <si>
    <t>ВСЕГО отпущено в сеть Исполнителя-2 из сети МОЭСК (1.1.1.+1.1.2.+.1.1.3.)</t>
  </si>
  <si>
    <t>1.1.1.</t>
  </si>
  <si>
    <t xml:space="preserve">Отпущено в сеть Исполнителя-2 из сетей МОЭСК по филиалу Северные сети ПАО "МОЭСК" </t>
  </si>
  <si>
    <t>1.1.2.</t>
  </si>
  <si>
    <t xml:space="preserve">Отпущено в сеть Исполнителя-2 из сетей МОЭСК по  филиалу Восточные сети ПАО "МОЭСК" </t>
  </si>
  <si>
    <t>1.1.3</t>
  </si>
  <si>
    <t xml:space="preserve">Отпущено в сеть Исполнителя-2 из сетей МОЭСК по  филиалу Западные сети ПАО "МОЭСК" </t>
  </si>
  <si>
    <t>1.1.4.</t>
  </si>
  <si>
    <t xml:space="preserve">Отпущено в сеть Исполнителя-2 из сетей МОЭСК по филиалу Московские высоковольтные  сети ПАО "МОЭСК" </t>
  </si>
  <si>
    <t>1.1.5.</t>
  </si>
  <si>
    <t>Отпущено в сеть Исполнителя-2  из сетей ПАО "МОЭСК"                              
через сеть ТСО-потребителя (или потребителя)</t>
  </si>
  <si>
    <t>1.2.</t>
  </si>
  <si>
    <t>ВСЕГО отпущено  в сеть Исполнителя-2 из сети МП МЭС филиала ОАО "ФСК ЕЭС" (1.2.1+1.2.2)</t>
  </si>
  <si>
    <t>1.2.1.</t>
  </si>
  <si>
    <t>Отпущено в сеть Исполнителя-2 из сети  МП МЭС филиала ОАО "ФСК ЕЭС"</t>
  </si>
  <si>
    <t>1.2.2.</t>
  </si>
  <si>
    <t>Отпущено в сеть Исполнителя-2  из сети МП МЭС филиала ОАО "ФСК ЕЭС" через сеть ТСО-потребителя (или потребителя)</t>
  </si>
  <si>
    <t>1.3.</t>
  </si>
  <si>
    <t>ВСЕГО отпущено в сеть Исполнителя-2 от Генерирующих компаний (ТЭЦ, ГЭС,ГРЭС) (1.3.1.+1.3.2.+1.3.3.)</t>
  </si>
  <si>
    <t>1.3.1.</t>
  </si>
  <si>
    <t>Отпущено в сеть Исполнителя-2 от Генерирующих компаний   АО "НАТЭК ИНВЕСТ ЭНЕРГО"  (ТЭЦ, ГЭС,ГРЭС)</t>
  </si>
  <si>
    <t>1.3.3.</t>
  </si>
  <si>
    <t>Отпущено в сеть Исполнителя-2 от  Генерирующих компаний (ТЭЦ, ГЭС,ГРЭС) через сеть потребителя</t>
  </si>
  <si>
    <t>1.4.</t>
  </si>
  <si>
    <t>Отпущено всего в сеть Исполнителя-2 из других сетей (п.1.4.1+1.4.2.)</t>
  </si>
  <si>
    <t>1.4.1.</t>
  </si>
  <si>
    <t>Отпущено в сеть Исполнителя-2 из  смежных сетей ТСО</t>
  </si>
  <si>
    <t>1.4.2.</t>
  </si>
  <si>
    <t>Отпущено в сеть Исполнителя-2 от прочих субъектов</t>
  </si>
  <si>
    <t>2.</t>
  </si>
  <si>
    <t>ВСЕГО полезный отпуск : (п.2.1.+2.5.+2.6.+2.7.)</t>
  </si>
  <si>
    <t>2.1.</t>
  </si>
  <si>
    <t>Потребителям Заказчика ( в том числе:  п.2.2.+2.3.+2.4.)</t>
  </si>
  <si>
    <t>2.2.</t>
  </si>
  <si>
    <t>Потребителям, обслуживаемым подрядными организациями Заказчика</t>
  </si>
  <si>
    <t>2.2.1.</t>
  </si>
  <si>
    <t>В.т.ч. Собственное потребление Исполнителя-2</t>
  </si>
  <si>
    <t>2.3.</t>
  </si>
  <si>
    <t>Потребителям, обслуживаемым отделениями Заказчика (п.2.3.1+2.3.2.+2.3.3+ 2.3.3.)</t>
  </si>
  <si>
    <t>2.3.1.</t>
  </si>
  <si>
    <t xml:space="preserve"> ВСЕГО потребителям, обслуживаемым отделениями ТО  (п.2.3.1.1.+2.3.1.2.+2.3.1.3.+2.3.1.4.+2.3.1.5.)</t>
  </si>
  <si>
    <t>2.3.1.1.</t>
  </si>
  <si>
    <t>Потребителям, обслуживаемым отделениями Заказчика Зеленоградское  ТО</t>
  </si>
  <si>
    <t>2.3.1.2.</t>
  </si>
  <si>
    <t>Потребителям, обслуживаемым отделениями Заказчика Ногинское ТО</t>
  </si>
  <si>
    <t>2.3.1.3.</t>
  </si>
  <si>
    <t>Потребителям, обслуживаемым отделениями Заказчика Восточное ТО</t>
  </si>
  <si>
    <t>2.3.1.4.</t>
  </si>
  <si>
    <t>Потребителям, обслуживаемым отделениями Заказчика Дмитровское ТО</t>
  </si>
  <si>
    <t>2.3.1.5.</t>
  </si>
  <si>
    <t>Потребителям, обслуживаемым отделениями Заказчика Западное  ТО</t>
  </si>
  <si>
    <t>2.3.1.6.</t>
  </si>
  <si>
    <t>Потребителям, обслуживаемым отделениями Заказчика Солнечногорское  ТО</t>
  </si>
  <si>
    <t>2.3.1.7.</t>
  </si>
  <si>
    <t>Потребителям, обслуживаемым отделениями Заказчика Южное ТО</t>
  </si>
  <si>
    <t>2.3.2.</t>
  </si>
  <si>
    <t>ВСЕГО потребителям, обслуживаемым ГО (п.2.3.2.1.+2.3.2.2.+2.3.2.3.+2.3.2.4.)</t>
  </si>
  <si>
    <t>2.3.2.1.</t>
  </si>
  <si>
    <t xml:space="preserve"> Потребителям, обслуживаемым _____________________________ ГО</t>
  </si>
  <si>
    <t>2.3.2.5.</t>
  </si>
  <si>
    <t>В.т.ч.Собственное потребление Исполнителя-2</t>
  </si>
  <si>
    <t>2.3.3.</t>
  </si>
  <si>
    <t>Потребителям, обслуживаемым ОКП</t>
  </si>
  <si>
    <t>2.3.3.1</t>
  </si>
  <si>
    <t>2.4.</t>
  </si>
  <si>
    <t>Собственные нужды Заказчика</t>
  </si>
  <si>
    <t>2.5.</t>
  </si>
  <si>
    <t>ВСЕГО транзит (п.2.5.1.+2.5.2.+2.5.3.+2.5.4.+2.5.5.)</t>
  </si>
  <si>
    <t>2.5.1.</t>
  </si>
  <si>
    <t>Транзит в  ТСО "Вертикаль"  сеть</t>
  </si>
  <si>
    <t>2.5.2.</t>
  </si>
  <si>
    <t>Транзит в  _________________________  сеть</t>
  </si>
  <si>
    <t>2.6.</t>
  </si>
  <si>
    <t>Потребителям других энергосбытовых организаций                 
(не абоненты Заказчика)</t>
  </si>
  <si>
    <t>2.7.</t>
  </si>
  <si>
    <t>Потребителям Заказчика по договору купли-продажи</t>
  </si>
  <si>
    <t>3.</t>
  </si>
  <si>
    <t>Потери в сетях факт:</t>
  </si>
  <si>
    <t>(п.1 - п.2)</t>
  </si>
  <si>
    <t>4.</t>
  </si>
  <si>
    <t>(п.3/п.1)*100</t>
  </si>
  <si>
    <t>%</t>
  </si>
  <si>
    <t>5.</t>
  </si>
  <si>
    <t>Потери в сетях к оплате:</t>
  </si>
  <si>
    <t>6.</t>
  </si>
  <si>
    <t>(п.5/п.1)*100</t>
  </si>
  <si>
    <t>7.</t>
  </si>
  <si>
    <t>Объем э/э для взаиморасчетов Исполнителя-1 с Исполнителем-2 по договору оказания услуг по передаче э/э, в т.ч.:</t>
  </si>
  <si>
    <t>Заказчик:</t>
  </si>
  <si>
    <t>Исполнитель-1:</t>
  </si>
  <si>
    <t>Исполнитель-2:</t>
  </si>
  <si>
    <t>АО "Мосэнергосбыт"</t>
  </si>
  <si>
    <t>ПАО "МОЭСК"</t>
  </si>
  <si>
    <t>АО "ИНЭП-система"</t>
  </si>
  <si>
    <t>________________________</t>
  </si>
  <si>
    <t>Генеральный Директор</t>
  </si>
  <si>
    <t xml:space="preserve">_________________________И.О.Ф.             </t>
  </si>
  <si>
    <t xml:space="preserve">Заморокко К.С.          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</si>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</sst>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2" x14ac:knownFonts="1"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b/>
      <sz val="24"/>
      <name val="Arial"/>
      <family val="2"/>
    </font>
    <font>
      <sz val="24"/>
      <name val="Arial"/>
      <family val="2"/>
    </font>
    <font>
      <sz val="16"/>
      <name val="Arial"/>
      <family val="2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6"/>
      <name val="Arial"/>
      <family val="2"/>
    </font>
    <font>
      <sz val="14"/>
      <name val="Arial"/>
      <family val="2"/>
      <charset val="204"/>
    </font>
    <font>
      <b/>
      <sz val="20"/>
      <name val="Arial"/>
      <family val="2"/>
    </font>
    <font>
      <b/>
      <sz val="20"/>
      <color theme="1"/>
      <name val="Arial"/>
      <family val="2"/>
    </font>
    <font>
      <sz val="12"/>
      <color rgb="FFFF0000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sz val="20"/>
      <color rgb="FFFF0000"/>
      <name val="Arial"/>
      <family val="2"/>
    </font>
    <font>
      <b/>
      <sz val="20"/>
      <color rgb="FFFF0000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center" wrapText="1"/>
    </xf>
    <xf numFmtId="0" fontId="5" fillId="2" borderId="7" xfId="0" applyNumberFormat="1" applyFont="1" applyFill="1" applyBorder="1" applyAlignment="1">
      <alignment horizontal="left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7" fillId="3" borderId="11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left" vertical="center" wrapText="1"/>
    </xf>
    <xf numFmtId="0" fontId="7" fillId="3" borderId="7" xfId="0" applyNumberFormat="1" applyFont="1" applyFill="1" applyBorder="1" applyAlignment="1">
      <alignment horizontal="left" vertical="center" wrapText="1"/>
    </xf>
    <xf numFmtId="0" fontId="8" fillId="3" borderId="11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left" vertical="center" wrapText="1"/>
    </xf>
    <xf numFmtId="0" fontId="4" fillId="4" borderId="7" xfId="0" applyNumberFormat="1" applyFont="1" applyFill="1" applyBorder="1" applyAlignment="1">
      <alignment horizontal="left" vertical="center" wrapText="1"/>
    </xf>
    <xf numFmtId="0" fontId="8" fillId="4" borderId="11" xfId="0" applyNumberFormat="1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0" fontId="16" fillId="0" borderId="0" xfId="0" applyFont="1"/>
    <xf numFmtId="3" fontId="14" fillId="4" borderId="2" xfId="0" applyNumberFormat="1" applyFont="1" applyFill="1" applyBorder="1" applyAlignment="1">
      <alignment horizontal="center" vertical="center" wrapText="1"/>
    </xf>
    <xf numFmtId="3" fontId="12" fillId="4" borderId="2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9" fillId="6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1" fillId="0" borderId="0" xfId="0" applyNumberFormat="1" applyFont="1"/>
    <xf numFmtId="49" fontId="1" fillId="4" borderId="11" xfId="0" applyNumberFormat="1" applyFont="1" applyFill="1" applyBorder="1" applyAlignment="1">
      <alignment horizontal="center" vertical="center" wrapText="1"/>
    </xf>
    <xf numFmtId="3" fontId="10" fillId="5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12" fillId="5" borderId="2" xfId="0" applyNumberFormat="1" applyFont="1" applyFill="1" applyBorder="1" applyAlignment="1">
      <alignment horizontal="center" vertical="center" wrapText="1"/>
    </xf>
    <xf numFmtId="1" fontId="13" fillId="5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1" fontId="12" fillId="5" borderId="2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4" fillId="5" borderId="2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1" fontId="12" fillId="5" borderId="11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left" vertical="center" wrapText="1"/>
    </xf>
    <xf numFmtId="0" fontId="5" fillId="3" borderId="7" xfId="0" applyNumberFormat="1" applyFont="1" applyFill="1" applyBorder="1" applyAlignment="1">
      <alignment horizontal="left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3" fontId="15" fillId="5" borderId="2" xfId="0" applyNumberFormat="1" applyFont="1" applyFill="1" applyBorder="1" applyAlignment="1">
      <alignment horizontal="center" vertical="center" wrapText="1"/>
    </xf>
    <xf numFmtId="1" fontId="15" fillId="5" borderId="2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3" fontId="14" fillId="5" borderId="11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1" fontId="15" fillId="5" borderId="11" xfId="0" applyNumberFormat="1" applyFont="1" applyFill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44" fontId="5" fillId="3" borderId="5" xfId="1" applyFont="1" applyFill="1" applyBorder="1" applyAlignment="1">
      <alignment horizontal="left" vertical="center" wrapText="1"/>
    </xf>
    <xf numFmtId="44" fontId="5" fillId="3" borderId="7" xfId="1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vertical="center" wrapText="1"/>
    </xf>
    <xf numFmtId="0" fontId="15" fillId="5" borderId="11" xfId="0" applyNumberFormat="1" applyFont="1" applyFill="1" applyBorder="1" applyAlignment="1">
      <alignment vertical="center" wrapText="1"/>
    </xf>
    <xf numFmtId="0" fontId="15" fillId="5" borderId="5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49" fontId="18" fillId="2" borderId="11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left" vertical="center" wrapText="1"/>
    </xf>
    <xf numFmtId="0" fontId="18" fillId="2" borderId="11" xfId="0" applyNumberFormat="1" applyFont="1" applyFill="1" applyBorder="1" applyAlignment="1">
      <alignment horizontal="left" vertical="center" wrapText="1"/>
    </xf>
    <xf numFmtId="0" fontId="20" fillId="2" borderId="11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5" fillId="2" borderId="11" xfId="0" applyNumberFormat="1" applyFont="1" applyFill="1" applyBorder="1" applyAlignment="1">
      <alignment horizontal="center" vertical="center" wrapText="1"/>
    </xf>
    <xf numFmtId="1" fontId="15" fillId="2" borderId="11" xfId="0" applyNumberFormat="1" applyFont="1" applyFill="1" applyBorder="1" applyAlignment="1">
      <alignment horizontal="center" vertical="center" wrapText="1"/>
    </xf>
    <xf numFmtId="1" fontId="15" fillId="2" borderId="8" xfId="0" applyNumberFormat="1" applyFont="1" applyFill="1" applyBorder="1" applyAlignment="1">
      <alignment horizontal="center" vertical="center" wrapText="1"/>
    </xf>
    <xf numFmtId="0" fontId="19" fillId="2" borderId="8" xfId="0" applyNumberFormat="1" applyFont="1" applyFill="1" applyBorder="1" applyAlignment="1">
      <alignment horizontal="left"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0" fontId="19" fillId="2" borderId="12" xfId="0" applyNumberFormat="1" applyFont="1" applyFill="1" applyBorder="1" applyAlignment="1">
      <alignment horizontal="left" vertical="center" wrapText="1"/>
    </xf>
    <xf numFmtId="49" fontId="19" fillId="3" borderId="11" xfId="0" applyNumberFormat="1" applyFont="1" applyFill="1" applyBorder="1" applyAlignment="1">
      <alignment horizontal="center" vertical="center" wrapText="1"/>
    </xf>
    <xf numFmtId="49" fontId="19" fillId="3" borderId="9" xfId="0" applyNumberFormat="1" applyFont="1" applyFill="1" applyBorder="1" applyAlignment="1">
      <alignment horizontal="left" vertical="center" wrapText="1"/>
    </xf>
    <xf numFmtId="49" fontId="19" fillId="3" borderId="10" xfId="0" applyNumberFormat="1" applyFont="1" applyFill="1" applyBorder="1" applyAlignment="1">
      <alignment horizontal="left" vertical="center" wrapText="1"/>
    </xf>
    <xf numFmtId="0" fontId="20" fillId="3" borderId="11" xfId="0" applyNumberFormat="1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3" fontId="10" fillId="4" borderId="11" xfId="0" applyNumberFormat="1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21" fillId="7" borderId="0" xfId="0" applyFont="1" applyFill="1"/>
    <xf numFmtId="0" fontId="21" fillId="0" borderId="0" xfId="0" applyFont="1"/>
    <xf numFmtId="0" fontId="9" fillId="4" borderId="0" xfId="0" applyFont="1" applyFill="1"/>
    <xf numFmtId="0" fontId="12" fillId="4" borderId="0" xfId="0" applyFont="1" applyFill="1" applyAlignment="1">
      <alignment vertical="center"/>
    </xf>
    <xf numFmtId="0" fontId="12" fillId="4" borderId="0" xfId="0" applyFont="1" applyFill="1"/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/>
    </xf>
    <xf numFmtId="0" fontId="9" fillId="4" borderId="0" xfId="0" applyFont="1" applyFill="1" applyAlignment="1">
      <alignment horizontal="justify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All/&#1060;&#1080;&#1088;&#1084;&#1072;%20&#1050;&#1080;&#1088;&#1080;&#1083;&#1083;&#1072;/&#1086;&#1090;&#1095;&#1077;&#1090;&#1085;&#1086;&#1089;&#1090;&#1100;/&#1092;&#1086;&#1088;&#1084;&#1072;%2046/2018/&#1075;&#1086;&#1076;/&#1041;&#1072;&#1083;&#1072;&#1085;&#1089;&#1099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 17"/>
      <sheetName val="февр 17"/>
      <sheetName val="март 17"/>
      <sheetName val="апр 17"/>
      <sheetName val="май 17"/>
      <sheetName val="Июнь 17"/>
      <sheetName val="июль 17"/>
      <sheetName val="авг 17"/>
      <sheetName val="сент 17"/>
      <sheetName val="окт 17"/>
      <sheetName val="ноя 17"/>
      <sheetName val="Баланс сводный"/>
      <sheetName val="дек 17"/>
      <sheetName val="янв 18"/>
      <sheetName val="февр 18"/>
      <sheetName val="март 18"/>
      <sheetName val="апр 18"/>
      <sheetName val="май 18"/>
      <sheetName val="июнь 18"/>
      <sheetName val="июль 18"/>
      <sheetName val="авг 18"/>
      <sheetName val="сент 18"/>
      <sheetName val="окт 18"/>
      <sheetName val="нояб 18"/>
      <sheetName val="дек 18"/>
      <sheetName val="год 2018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H14">
            <v>2833453</v>
          </cell>
          <cell r="J14">
            <v>1258042</v>
          </cell>
        </row>
        <row r="21">
          <cell r="H21">
            <v>1439862</v>
          </cell>
        </row>
        <row r="34">
          <cell r="J34">
            <v>3057064</v>
          </cell>
          <cell r="K34">
            <v>2184029</v>
          </cell>
        </row>
        <row r="49">
          <cell r="J49">
            <v>319084</v>
          </cell>
        </row>
      </sheetData>
      <sheetData sheetId="14">
        <row r="14">
          <cell r="H14">
            <v>2310852</v>
          </cell>
          <cell r="J14">
            <v>1733019</v>
          </cell>
        </row>
        <row r="21">
          <cell r="H21">
            <v>1399500</v>
          </cell>
        </row>
        <row r="24">
          <cell r="J24">
            <v>367006</v>
          </cell>
        </row>
        <row r="34">
          <cell r="J34">
            <v>3011140</v>
          </cell>
          <cell r="K34">
            <v>2506874</v>
          </cell>
        </row>
        <row r="49">
          <cell r="J49">
            <v>252760</v>
          </cell>
        </row>
      </sheetData>
      <sheetData sheetId="15">
        <row r="14">
          <cell r="H14">
            <v>2359248</v>
          </cell>
          <cell r="J14">
            <v>1822327</v>
          </cell>
        </row>
        <row r="21">
          <cell r="H21">
            <v>1479738</v>
          </cell>
        </row>
        <row r="24">
          <cell r="J24">
            <v>408546</v>
          </cell>
        </row>
        <row r="34">
          <cell r="J34">
            <v>3054918</v>
          </cell>
          <cell r="K34">
            <v>2278248</v>
          </cell>
        </row>
        <row r="49">
          <cell r="J49">
            <v>326040</v>
          </cell>
        </row>
      </sheetData>
      <sheetData sheetId="16">
        <row r="14">
          <cell r="H14">
            <v>1584347</v>
          </cell>
          <cell r="J14">
            <v>1371306</v>
          </cell>
        </row>
        <row r="21">
          <cell r="H21">
            <v>1130348</v>
          </cell>
        </row>
        <row r="24">
          <cell r="J24">
            <v>297442</v>
          </cell>
        </row>
        <row r="34">
          <cell r="J34">
            <v>2232723</v>
          </cell>
          <cell r="K34">
            <v>2141075</v>
          </cell>
        </row>
        <row r="49">
          <cell r="J49">
            <v>259959</v>
          </cell>
        </row>
      </sheetData>
      <sheetData sheetId="17">
        <row r="14">
          <cell r="H14">
            <v>1276538</v>
          </cell>
          <cell r="J14">
            <v>1076807</v>
          </cell>
        </row>
        <row r="21">
          <cell r="H21">
            <v>968681</v>
          </cell>
        </row>
        <row r="24">
          <cell r="J24">
            <v>234838</v>
          </cell>
        </row>
        <row r="34">
          <cell r="J34">
            <v>1426782</v>
          </cell>
          <cell r="K34">
            <v>1602766</v>
          </cell>
        </row>
        <row r="49">
          <cell r="J49">
            <v>249484</v>
          </cell>
        </row>
      </sheetData>
      <sheetData sheetId="18">
        <row r="14">
          <cell r="H14">
            <v>1244648</v>
          </cell>
          <cell r="J14">
            <v>1036771</v>
          </cell>
        </row>
        <row r="21">
          <cell r="H21">
            <v>929593</v>
          </cell>
        </row>
        <row r="24">
          <cell r="J24">
            <v>221787</v>
          </cell>
        </row>
        <row r="34">
          <cell r="J34">
            <v>1443742</v>
          </cell>
          <cell r="K34">
            <v>1603204</v>
          </cell>
        </row>
        <row r="49">
          <cell r="J49">
            <v>234988</v>
          </cell>
        </row>
      </sheetData>
      <sheetData sheetId="19">
        <row r="14">
          <cell r="H14">
            <v>1307023</v>
          </cell>
          <cell r="J14">
            <v>896073</v>
          </cell>
        </row>
        <row r="21">
          <cell r="H21">
            <v>969407</v>
          </cell>
        </row>
        <row r="24">
          <cell r="J24">
            <v>224935</v>
          </cell>
        </row>
        <row r="34">
          <cell r="J34">
            <v>1581213</v>
          </cell>
          <cell r="K34">
            <v>1792284</v>
          </cell>
        </row>
        <row r="49">
          <cell r="J49">
            <v>260774</v>
          </cell>
        </row>
      </sheetData>
      <sheetData sheetId="20">
        <row r="14">
          <cell r="H14">
            <v>1551990</v>
          </cell>
          <cell r="J14">
            <v>803831</v>
          </cell>
        </row>
        <row r="21">
          <cell r="H21">
            <v>961472</v>
          </cell>
        </row>
        <row r="24">
          <cell r="J24">
            <v>227456</v>
          </cell>
        </row>
        <row r="34">
          <cell r="J34">
            <v>1501614</v>
          </cell>
          <cell r="K34">
            <v>1600005</v>
          </cell>
        </row>
        <row r="49">
          <cell r="J49">
            <v>258782</v>
          </cell>
        </row>
      </sheetData>
      <sheetData sheetId="21">
        <row r="14">
          <cell r="H14">
            <v>1717828</v>
          </cell>
          <cell r="J14">
            <v>881756</v>
          </cell>
        </row>
        <row r="21">
          <cell r="H21">
            <v>1029140</v>
          </cell>
        </row>
        <row r="24">
          <cell r="J24">
            <v>238435</v>
          </cell>
        </row>
        <row r="34">
          <cell r="J34">
            <v>1686517</v>
          </cell>
          <cell r="K34">
            <v>1689192</v>
          </cell>
        </row>
        <row r="49">
          <cell r="J49">
            <v>277999</v>
          </cell>
        </row>
      </sheetData>
      <sheetData sheetId="22">
        <row r="14">
          <cell r="H14">
            <v>2255639</v>
          </cell>
          <cell r="J14">
            <v>1254683</v>
          </cell>
        </row>
        <row r="21">
          <cell r="H21">
            <v>1282321</v>
          </cell>
        </row>
        <row r="24">
          <cell r="J24">
            <v>272032</v>
          </cell>
        </row>
        <row r="34">
          <cell r="J34">
            <v>2669954</v>
          </cell>
          <cell r="K34">
            <v>1521420</v>
          </cell>
        </row>
        <row r="49">
          <cell r="J49">
            <v>332470</v>
          </cell>
        </row>
      </sheetData>
      <sheetData sheetId="23">
        <row r="14">
          <cell r="H14">
            <v>2737379</v>
          </cell>
          <cell r="J14">
            <v>1480282</v>
          </cell>
        </row>
        <row r="21">
          <cell r="H21">
            <v>1539003</v>
          </cell>
        </row>
        <row r="24">
          <cell r="J24">
            <v>372761</v>
          </cell>
        </row>
        <row r="34">
          <cell r="J34">
            <v>3297093</v>
          </cell>
          <cell r="K34">
            <v>2158800</v>
          </cell>
        </row>
        <row r="49">
          <cell r="J49">
            <v>319791</v>
          </cell>
        </row>
      </sheetData>
      <sheetData sheetId="24">
        <row r="14">
          <cell r="H14">
            <v>3084897</v>
          </cell>
          <cell r="J14">
            <v>1863764</v>
          </cell>
        </row>
        <row r="21">
          <cell r="H21">
            <v>1807911</v>
          </cell>
        </row>
        <row r="24">
          <cell r="J24">
            <v>443606</v>
          </cell>
        </row>
        <row r="34">
          <cell r="J34">
            <v>4169521</v>
          </cell>
          <cell r="K34">
            <v>2407678</v>
          </cell>
        </row>
        <row r="49">
          <cell r="J49">
            <v>336305</v>
          </cell>
        </row>
      </sheetData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="55" zoomScaleNormal="55" workbookViewId="0">
      <selection activeCell="E25" sqref="E25"/>
    </sheetView>
  </sheetViews>
  <sheetFormatPr defaultColWidth="11" defaultRowHeight="15.6" x14ac:dyDescent="0.3"/>
  <cols>
    <col min="2" max="2" width="52.296875" style="95" customWidth="1"/>
    <col min="3" max="3" width="47.296875" customWidth="1"/>
    <col min="5" max="5" width="20.5" customWidth="1"/>
    <col min="6" max="6" width="21.5" customWidth="1"/>
    <col min="7" max="8" width="19.69921875" customWidth="1"/>
    <col min="9" max="9" width="15.796875" customWidth="1"/>
    <col min="10" max="11" width="20.19921875" customWidth="1"/>
  </cols>
  <sheetData>
    <row r="1" spans="1:12" s="4" customFormat="1" x14ac:dyDescent="0.3">
      <c r="A1" s="1"/>
      <c r="B1" s="2"/>
      <c r="C1" s="1"/>
      <c r="D1" s="1"/>
      <c r="E1" s="1"/>
      <c r="F1" s="1"/>
      <c r="G1" s="1"/>
      <c r="H1" s="3" t="s">
        <v>0</v>
      </c>
      <c r="I1" s="3"/>
      <c r="J1" s="3"/>
      <c r="K1" s="3"/>
    </row>
    <row r="2" spans="1:12" s="4" customFormat="1" x14ac:dyDescent="0.3">
      <c r="A2" s="1"/>
      <c r="B2" s="2"/>
      <c r="C2" s="1"/>
      <c r="D2" s="1"/>
      <c r="E2" s="1"/>
      <c r="F2" s="1"/>
      <c r="G2" s="1"/>
      <c r="H2" s="3" t="s">
        <v>1</v>
      </c>
      <c r="I2" s="3"/>
      <c r="J2" s="3"/>
      <c r="K2" s="3"/>
    </row>
    <row r="3" spans="1:12" s="4" customFormat="1" x14ac:dyDescent="0.3">
      <c r="A3" s="1"/>
      <c r="B3" s="2"/>
      <c r="C3" s="1"/>
      <c r="D3" s="1"/>
      <c r="E3" s="1"/>
      <c r="F3" s="1"/>
      <c r="G3" s="1"/>
      <c r="H3" s="3" t="s">
        <v>2</v>
      </c>
      <c r="I3" s="3"/>
      <c r="J3" s="3"/>
      <c r="K3" s="3"/>
    </row>
    <row r="4" spans="1:12" ht="30" x14ac:dyDescent="0.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ht="30" x14ac:dyDescent="0.5">
      <c r="A5" s="5" t="s">
        <v>4</v>
      </c>
      <c r="B5" s="5"/>
      <c r="C5" s="5"/>
      <c r="D5" s="5"/>
      <c r="E5" s="6"/>
      <c r="F5" s="6"/>
      <c r="G5" s="6"/>
      <c r="H5" s="6"/>
      <c r="I5" s="6"/>
      <c r="J5" s="6"/>
      <c r="K5" s="6"/>
    </row>
    <row r="6" spans="1:12" ht="20.399999999999999" x14ac:dyDescent="0.35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30" x14ac:dyDescent="0.3">
      <c r="A7" s="8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2" ht="20.399999999999999" x14ac:dyDescent="0.35">
      <c r="A8" s="7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2" ht="22.8" x14ac:dyDescent="0.4">
      <c r="A9" s="9"/>
      <c r="B9" s="9"/>
      <c r="C9" s="9"/>
      <c r="D9" s="9"/>
      <c r="E9" s="10"/>
      <c r="F9" s="10"/>
      <c r="G9" s="10"/>
      <c r="H9" s="10"/>
      <c r="I9" s="10"/>
      <c r="J9" s="10"/>
      <c r="K9" s="10"/>
    </row>
    <row r="10" spans="1:12" ht="21" x14ac:dyDescent="0.3">
      <c r="A10" s="11" t="s">
        <v>8</v>
      </c>
      <c r="B10" s="12" t="s">
        <v>9</v>
      </c>
      <c r="C10" s="13"/>
      <c r="D10" s="14" t="s">
        <v>10</v>
      </c>
      <c r="E10" s="15" t="s">
        <v>11</v>
      </c>
      <c r="F10" s="16"/>
      <c r="G10" s="16"/>
      <c r="H10" s="16"/>
      <c r="I10" s="16"/>
      <c r="J10" s="17"/>
      <c r="K10" s="18"/>
    </row>
    <row r="11" spans="1:12" ht="42" x14ac:dyDescent="0.3">
      <c r="A11" s="19"/>
      <c r="B11" s="20"/>
      <c r="C11" s="21"/>
      <c r="D11" s="22"/>
      <c r="E11" s="23" t="s">
        <v>12</v>
      </c>
      <c r="F11" s="23" t="s">
        <v>13</v>
      </c>
      <c r="G11" s="24" t="s">
        <v>14</v>
      </c>
      <c r="H11" s="24" t="s">
        <v>15</v>
      </c>
      <c r="I11" s="24" t="s">
        <v>16</v>
      </c>
      <c r="J11" s="24" t="s">
        <v>17</v>
      </c>
      <c r="K11" s="24" t="s">
        <v>18</v>
      </c>
    </row>
    <row r="12" spans="1:12" ht="21" x14ac:dyDescent="0.4">
      <c r="A12" s="25">
        <v>1</v>
      </c>
      <c r="B12" s="26">
        <v>2</v>
      </c>
      <c r="C12" s="26"/>
      <c r="D12" s="27">
        <v>3</v>
      </c>
      <c r="E12" s="28">
        <v>4</v>
      </c>
      <c r="F12" s="28">
        <v>5</v>
      </c>
      <c r="G12" s="27">
        <v>6</v>
      </c>
      <c r="H12" s="27">
        <v>7</v>
      </c>
      <c r="I12" s="27">
        <v>8</v>
      </c>
      <c r="J12" s="27">
        <v>9</v>
      </c>
      <c r="K12" s="27">
        <v>10</v>
      </c>
    </row>
    <row r="13" spans="1:12" ht="61.05" customHeight="1" x14ac:dyDescent="0.3">
      <c r="A13" s="29" t="s">
        <v>19</v>
      </c>
      <c r="B13" s="30" t="s">
        <v>20</v>
      </c>
      <c r="C13" s="31"/>
      <c r="D13" s="32" t="s">
        <v>21</v>
      </c>
      <c r="E13" s="33">
        <f>G13</f>
        <v>57988323</v>
      </c>
      <c r="F13" s="33"/>
      <c r="G13" s="34">
        <f>G14+G20+G23</f>
        <v>57988323</v>
      </c>
      <c r="H13" s="33">
        <f>H14+H20+H23</f>
        <v>39200818</v>
      </c>
      <c r="I13" s="33">
        <f>I14+I20+I23+I26</f>
        <v>0</v>
      </c>
      <c r="J13" s="33">
        <f>J14+J20+J23+J26</f>
        <v>18787505</v>
      </c>
      <c r="K13" s="33">
        <f>K14+K20+K23+K26</f>
        <v>0</v>
      </c>
      <c r="L13" s="35"/>
    </row>
    <row r="14" spans="1:12" ht="61.05" customHeight="1" x14ac:dyDescent="0.3">
      <c r="A14" s="36" t="s">
        <v>22</v>
      </c>
      <c r="B14" s="37" t="s">
        <v>23</v>
      </c>
      <c r="C14" s="38"/>
      <c r="D14" s="39" t="s">
        <v>21</v>
      </c>
      <c r="E14" s="40">
        <f>G14</f>
        <v>39742503</v>
      </c>
      <c r="F14" s="40"/>
      <c r="G14" s="41">
        <f>H14+J14</f>
        <v>39742503</v>
      </c>
      <c r="H14" s="40">
        <f>'[1]дек 18'!H14+'[1]нояб 18'!H14+'[1]окт 18'!H14+'[1]сент 18'!H14+'[1]авг 18'!H14+'[1]июль 18'!H14+'[1]июнь 18'!H14+'[1]май 18'!H14+'[1]апр 18'!H14+'[1]март 18'!H14+'[1]февр 18'!H14+'[1]янв 18'!H14</f>
        <v>24263842</v>
      </c>
      <c r="I14" s="40">
        <f>I15+I16+I18</f>
        <v>0</v>
      </c>
      <c r="J14" s="40">
        <f>'[1]дек 18'!J14+'[1]нояб 18'!J14+'[1]окт 18'!J14+'[1]сент 18'!J14+'[1]авг 18'!J14+'[1]июль 18'!J14+'[1]июнь 18'!J14+'[1]май 18'!J14+'[1]апр 18'!J14+'[1]март 18'!J14+'[1]февр 18'!J14+'[1]янв 18'!J14</f>
        <v>15478661</v>
      </c>
      <c r="K14" s="40">
        <f>K15+K16+K18</f>
        <v>0</v>
      </c>
      <c r="L14" s="35"/>
    </row>
    <row r="15" spans="1:12" ht="49.95" customHeight="1" x14ac:dyDescent="0.3">
      <c r="A15" s="42" t="s">
        <v>24</v>
      </c>
      <c r="B15" s="43" t="s">
        <v>25</v>
      </c>
      <c r="C15" s="44"/>
      <c r="D15" s="45" t="s">
        <v>21</v>
      </c>
      <c r="E15" s="46"/>
      <c r="F15" s="46"/>
      <c r="G15" s="47"/>
      <c r="H15" s="48"/>
      <c r="I15" s="48"/>
      <c r="J15" s="48"/>
      <c r="K15" s="48"/>
      <c r="L15" s="35"/>
    </row>
    <row r="16" spans="1:12" ht="49.95" customHeight="1" x14ac:dyDescent="0.3">
      <c r="A16" s="42" t="s">
        <v>26</v>
      </c>
      <c r="B16" s="43" t="s">
        <v>27</v>
      </c>
      <c r="C16" s="44"/>
      <c r="D16" s="45" t="s">
        <v>21</v>
      </c>
      <c r="E16" s="46"/>
      <c r="F16" s="46"/>
      <c r="G16" s="47"/>
      <c r="H16" s="48"/>
      <c r="I16" s="49"/>
      <c r="J16" s="49"/>
      <c r="K16" s="49"/>
      <c r="L16" s="35"/>
    </row>
    <row r="17" spans="1:13" ht="49.95" customHeight="1" x14ac:dyDescent="0.3">
      <c r="A17" s="42" t="s">
        <v>28</v>
      </c>
      <c r="B17" s="43" t="s">
        <v>29</v>
      </c>
      <c r="C17" s="44"/>
      <c r="D17" s="45"/>
      <c r="E17" s="46"/>
      <c r="F17" s="46"/>
      <c r="G17" s="47"/>
      <c r="H17" s="48"/>
      <c r="I17" s="48"/>
      <c r="J17" s="48"/>
      <c r="K17" s="49"/>
      <c r="L17" s="35"/>
    </row>
    <row r="18" spans="1:13" ht="49.95" customHeight="1" x14ac:dyDescent="0.3">
      <c r="A18" s="42" t="s">
        <v>30</v>
      </c>
      <c r="B18" s="43" t="s">
        <v>31</v>
      </c>
      <c r="C18" s="44"/>
      <c r="D18" s="45" t="s">
        <v>21</v>
      </c>
      <c r="E18" s="46"/>
      <c r="F18" s="46"/>
      <c r="G18" s="47"/>
      <c r="H18" s="48"/>
      <c r="I18" s="48"/>
      <c r="J18" s="48"/>
      <c r="K18" s="49"/>
      <c r="L18" s="35"/>
    </row>
    <row r="19" spans="1:13" ht="49.95" customHeight="1" x14ac:dyDescent="0.3">
      <c r="A19" s="42" t="s">
        <v>32</v>
      </c>
      <c r="B19" s="43" t="s">
        <v>33</v>
      </c>
      <c r="C19" s="44"/>
      <c r="D19" s="45" t="s">
        <v>21</v>
      </c>
      <c r="E19" s="49"/>
      <c r="F19" s="49"/>
      <c r="G19" s="47"/>
      <c r="H19" s="49"/>
      <c r="I19" s="49"/>
      <c r="J19" s="49"/>
      <c r="K19" s="49"/>
      <c r="L19" s="35"/>
    </row>
    <row r="20" spans="1:13" ht="49.95" customHeight="1" x14ac:dyDescent="0.3">
      <c r="A20" s="36" t="s">
        <v>34</v>
      </c>
      <c r="B20" s="37" t="s">
        <v>35</v>
      </c>
      <c r="C20" s="38"/>
      <c r="D20" s="39" t="s">
        <v>21</v>
      </c>
      <c r="E20" s="50">
        <f>G20</f>
        <v>14936976</v>
      </c>
      <c r="F20" s="50"/>
      <c r="G20" s="41">
        <f>H20</f>
        <v>14936976</v>
      </c>
      <c r="H20" s="41">
        <f>H21</f>
        <v>14936976</v>
      </c>
      <c r="I20" s="51"/>
      <c r="J20" s="51"/>
      <c r="K20" s="51"/>
      <c r="L20" s="35"/>
    </row>
    <row r="21" spans="1:13" ht="49.95" customHeight="1" x14ac:dyDescent="0.3">
      <c r="A21" s="42" t="s">
        <v>36</v>
      </c>
      <c r="B21" s="43" t="s">
        <v>37</v>
      </c>
      <c r="C21" s="44"/>
      <c r="D21" s="45" t="s">
        <v>21</v>
      </c>
      <c r="E21" s="46">
        <f>G21</f>
        <v>14936976</v>
      </c>
      <c r="F21" s="46"/>
      <c r="G21" s="47">
        <f>H21</f>
        <v>14936976</v>
      </c>
      <c r="H21" s="48">
        <f>'[1]дек 18'!H21+'[1]нояб 18'!H21+'[1]окт 18'!H21+'[1]сент 18'!H21+'[1]авг 18'!H21+'[1]июль 18'!H21+'[1]июнь 18'!H21+'[1]май 18'!H21+'[1]апр 18'!H21+'[1]март 18'!H21+'[1]февр 18'!H21+'[1]янв 18'!H21</f>
        <v>14936976</v>
      </c>
      <c r="I21" s="49"/>
      <c r="J21" s="49"/>
      <c r="K21" s="49"/>
      <c r="L21" s="35"/>
    </row>
    <row r="22" spans="1:13" ht="49.95" customHeight="1" x14ac:dyDescent="0.3">
      <c r="A22" s="42" t="s">
        <v>38</v>
      </c>
      <c r="B22" s="43" t="s">
        <v>39</v>
      </c>
      <c r="C22" s="44"/>
      <c r="D22" s="45" t="s">
        <v>21</v>
      </c>
      <c r="E22" s="49"/>
      <c r="F22" s="49"/>
      <c r="G22" s="47"/>
      <c r="H22" s="49"/>
      <c r="I22" s="49"/>
      <c r="J22" s="49"/>
      <c r="K22" s="49"/>
      <c r="L22" s="35"/>
    </row>
    <row r="23" spans="1:13" ht="49.95" customHeight="1" x14ac:dyDescent="0.3">
      <c r="A23" s="36" t="s">
        <v>40</v>
      </c>
      <c r="B23" s="37" t="s">
        <v>41</v>
      </c>
      <c r="C23" s="38"/>
      <c r="D23" s="39" t="s">
        <v>21</v>
      </c>
      <c r="E23" s="50">
        <f>G23</f>
        <v>3308844</v>
      </c>
      <c r="F23" s="50"/>
      <c r="G23" s="40">
        <f>J23</f>
        <v>3308844</v>
      </c>
      <c r="H23" s="51"/>
      <c r="I23" s="51"/>
      <c r="J23" s="41">
        <f>J24</f>
        <v>3308844</v>
      </c>
      <c r="K23" s="41">
        <f>K24</f>
        <v>0</v>
      </c>
      <c r="L23" s="52"/>
    </row>
    <row r="24" spans="1:13" ht="49.95" customHeight="1" x14ac:dyDescent="0.3">
      <c r="A24" s="42" t="s">
        <v>42</v>
      </c>
      <c r="B24" s="43" t="s">
        <v>43</v>
      </c>
      <c r="C24" s="44"/>
      <c r="D24" s="45" t="s">
        <v>21</v>
      </c>
      <c r="E24" s="46">
        <f>G24</f>
        <v>3308844</v>
      </c>
      <c r="F24" s="48"/>
      <c r="G24" s="47">
        <f>J24</f>
        <v>3308844</v>
      </c>
      <c r="H24" s="49"/>
      <c r="I24" s="49"/>
      <c r="J24" s="48">
        <f>'[1]дек 18'!J24+'[1]нояб 18'!J24+'[1]окт 18'!J24+'[1]сент 18'!J24+'[1]авг 18'!J24+'[1]июль 18'!J24+'[1]июнь 18'!J24+'[1]май 18'!J24+'[1]апр 18'!J24+'[1]март 18'!J24+'[1]февр 18'!J24</f>
        <v>3308844</v>
      </c>
      <c r="K24" s="48">
        <v>0</v>
      </c>
      <c r="L24" s="52"/>
    </row>
    <row r="25" spans="1:13" ht="49.95" customHeight="1" x14ac:dyDescent="0.3">
      <c r="A25" s="42" t="s">
        <v>44</v>
      </c>
      <c r="B25" s="43" t="s">
        <v>45</v>
      </c>
      <c r="C25" s="44"/>
      <c r="D25" s="45" t="s">
        <v>21</v>
      </c>
      <c r="E25" s="46"/>
      <c r="F25" s="46"/>
      <c r="G25" s="53"/>
      <c r="H25" s="49"/>
      <c r="I25" s="49"/>
      <c r="J25" s="49"/>
      <c r="K25" s="49"/>
      <c r="L25" s="52"/>
    </row>
    <row r="26" spans="1:13" ht="33" customHeight="1" x14ac:dyDescent="0.3">
      <c r="A26" s="36" t="s">
        <v>46</v>
      </c>
      <c r="B26" s="37" t="s">
        <v>47</v>
      </c>
      <c r="C26" s="38"/>
      <c r="D26" s="39" t="s">
        <v>21</v>
      </c>
      <c r="E26" s="50">
        <f>G26</f>
        <v>0</v>
      </c>
      <c r="F26" s="50"/>
      <c r="G26" s="40">
        <f>K26</f>
        <v>0</v>
      </c>
      <c r="H26" s="51"/>
      <c r="I26" s="51"/>
      <c r="J26" s="51"/>
      <c r="K26" s="41">
        <f>K27+K28</f>
        <v>0</v>
      </c>
      <c r="L26" s="52"/>
    </row>
    <row r="27" spans="1:13" ht="33" customHeight="1" x14ac:dyDescent="0.3">
      <c r="A27" s="42" t="s">
        <v>48</v>
      </c>
      <c r="B27" s="43" t="s">
        <v>49</v>
      </c>
      <c r="C27" s="44"/>
      <c r="D27" s="45" t="s">
        <v>21</v>
      </c>
      <c r="E27" s="46"/>
      <c r="F27" s="46"/>
      <c r="G27" s="54"/>
      <c r="H27" s="49"/>
      <c r="I27" s="49"/>
      <c r="J27" s="49"/>
      <c r="K27" s="48"/>
      <c r="L27" s="52"/>
    </row>
    <row r="28" spans="1:13" ht="33" customHeight="1" x14ac:dyDescent="0.3">
      <c r="A28" s="42" t="s">
        <v>50</v>
      </c>
      <c r="B28" s="43" t="s">
        <v>51</v>
      </c>
      <c r="C28" s="44"/>
      <c r="D28" s="45" t="s">
        <v>21</v>
      </c>
      <c r="E28" s="46">
        <f>G28</f>
        <v>0</v>
      </c>
      <c r="F28" s="46"/>
      <c r="G28" s="54">
        <f>K28</f>
        <v>0</v>
      </c>
      <c r="H28" s="49"/>
      <c r="I28" s="49"/>
      <c r="J28" s="49"/>
      <c r="K28" s="48">
        <v>0</v>
      </c>
      <c r="L28" s="52"/>
    </row>
    <row r="29" spans="1:13" ht="31.05" customHeight="1" x14ac:dyDescent="0.3">
      <c r="A29" s="29" t="s">
        <v>52</v>
      </c>
      <c r="B29" s="55" t="s">
        <v>53</v>
      </c>
      <c r="C29" s="56"/>
      <c r="D29" s="32" t="s">
        <v>21</v>
      </c>
      <c r="E29" s="57">
        <f>G29</f>
        <v>56046292</v>
      </c>
      <c r="F29" s="33"/>
      <c r="G29" s="33">
        <f>G34+G45+G48</f>
        <v>56046292</v>
      </c>
      <c r="H29" s="58"/>
      <c r="I29" s="33"/>
      <c r="J29" s="59">
        <f>J34+J45+J48</f>
        <v>32560717</v>
      </c>
      <c r="K29" s="33">
        <f>K34+K45+K48</f>
        <v>23485575</v>
      </c>
      <c r="L29" s="52"/>
    </row>
    <row r="30" spans="1:13" ht="31.05" customHeight="1" x14ac:dyDescent="0.3">
      <c r="A30" s="36" t="s">
        <v>54</v>
      </c>
      <c r="B30" s="37" t="s">
        <v>55</v>
      </c>
      <c r="C30" s="38"/>
      <c r="D30" s="60" t="s">
        <v>21</v>
      </c>
      <c r="E30" s="50">
        <f>E33</f>
        <v>52617856</v>
      </c>
      <c r="F30" s="40"/>
      <c r="G30" s="40">
        <f>G33</f>
        <v>52617856</v>
      </c>
      <c r="H30" s="51"/>
      <c r="I30" s="40"/>
      <c r="J30" s="40">
        <f>J33</f>
        <v>29132281</v>
      </c>
      <c r="K30" s="40">
        <f>K33</f>
        <v>23485575</v>
      </c>
    </row>
    <row r="31" spans="1:13" ht="52.95" customHeight="1" x14ac:dyDescent="0.3">
      <c r="A31" s="36" t="s">
        <v>56</v>
      </c>
      <c r="B31" s="37" t="s">
        <v>57</v>
      </c>
      <c r="C31" s="38"/>
      <c r="D31" s="39" t="s">
        <v>21</v>
      </c>
      <c r="E31" s="46"/>
      <c r="F31" s="46"/>
      <c r="G31" s="61"/>
      <c r="H31" s="49"/>
      <c r="I31" s="46"/>
      <c r="J31" s="46"/>
      <c r="K31" s="46"/>
      <c r="L31" s="62"/>
      <c r="M31" s="62"/>
    </row>
    <row r="32" spans="1:13" ht="31.05" customHeight="1" x14ac:dyDescent="0.3">
      <c r="A32" s="42" t="s">
        <v>58</v>
      </c>
      <c r="B32" s="43" t="s">
        <v>59</v>
      </c>
      <c r="C32" s="44"/>
      <c r="D32" s="45" t="s">
        <v>21</v>
      </c>
      <c r="E32" s="46"/>
      <c r="F32" s="46"/>
      <c r="G32" s="61"/>
      <c r="H32" s="49"/>
      <c r="I32" s="46"/>
      <c r="J32" s="46"/>
      <c r="K32" s="46"/>
      <c r="L32" s="35"/>
    </row>
    <row r="33" spans="1:12" ht="43.05" customHeight="1" x14ac:dyDescent="0.3">
      <c r="A33" s="36" t="s">
        <v>60</v>
      </c>
      <c r="B33" s="37" t="s">
        <v>61</v>
      </c>
      <c r="C33" s="38"/>
      <c r="D33" s="60" t="s">
        <v>21</v>
      </c>
      <c r="E33" s="40">
        <f>E34</f>
        <v>52617856</v>
      </c>
      <c r="F33" s="40"/>
      <c r="G33" s="40">
        <f>G34</f>
        <v>52617856</v>
      </c>
      <c r="H33" s="51"/>
      <c r="I33" s="40"/>
      <c r="J33" s="40">
        <f>J34</f>
        <v>29132281</v>
      </c>
      <c r="K33" s="40">
        <f>K34</f>
        <v>23485575</v>
      </c>
      <c r="L33" s="35"/>
    </row>
    <row r="34" spans="1:12" ht="43.05" customHeight="1" x14ac:dyDescent="0.3">
      <c r="A34" s="36" t="s">
        <v>62</v>
      </c>
      <c r="B34" s="37" t="s">
        <v>63</v>
      </c>
      <c r="C34" s="38"/>
      <c r="D34" s="39" t="s">
        <v>21</v>
      </c>
      <c r="E34" s="50">
        <f>G34</f>
        <v>52617856</v>
      </c>
      <c r="F34" s="40"/>
      <c r="G34" s="40">
        <f>K34+J34+I34+H34</f>
        <v>52617856</v>
      </c>
      <c r="H34" s="51"/>
      <c r="I34" s="40"/>
      <c r="J34" s="40">
        <f>'[1]дек 18'!J34+'[1]нояб 18'!J34+'[1]окт 18'!J34+'[1]сент 18'!J34+'[1]авг 18'!J34+'[1]июль 18'!J34+'[1]июнь 18'!J34+'[1]май 18'!J34+'[1]апр 18'!J34+'[1]март 18'!J34+'[1]февр 18'!J34+'[1]янв 18'!J34</f>
        <v>29132281</v>
      </c>
      <c r="K34" s="40">
        <f>'[1]дек 18'!K34+'[1]нояб 18'!K34+'[1]окт 18'!K34+'[1]сент 18'!K34+'[1]авг 18'!K34+'[1]июль 18'!K34+'[1]июнь 18'!K34+'[1]май 18'!K34+'[1]апр 18'!K34+'[1]март 18'!K34+'[1]февр 18'!K34+'[1]янв 18'!K34</f>
        <v>23485575</v>
      </c>
      <c r="L34" s="35"/>
    </row>
    <row r="35" spans="1:12" ht="42" customHeight="1" x14ac:dyDescent="0.3">
      <c r="A35" s="63" t="s">
        <v>64</v>
      </c>
      <c r="B35" s="43" t="s">
        <v>65</v>
      </c>
      <c r="C35" s="44"/>
      <c r="D35" s="45" t="s">
        <v>21</v>
      </c>
      <c r="E35" s="46">
        <f>G35</f>
        <v>0</v>
      </c>
      <c r="F35" s="46"/>
      <c r="G35" s="47">
        <f t="shared" ref="G35:G41" si="0">J35+K35</f>
        <v>0</v>
      </c>
      <c r="H35" s="49"/>
      <c r="I35" s="49"/>
      <c r="J35" s="48"/>
      <c r="K35" s="48"/>
      <c r="L35" s="35"/>
    </row>
    <row r="36" spans="1:12" ht="42" customHeight="1" x14ac:dyDescent="0.3">
      <c r="A36" s="63" t="s">
        <v>66</v>
      </c>
      <c r="B36" s="43" t="s">
        <v>67</v>
      </c>
      <c r="C36" s="44"/>
      <c r="D36" s="45" t="s">
        <v>21</v>
      </c>
      <c r="E36" s="46">
        <f t="shared" ref="E36:E41" si="1">G36</f>
        <v>0</v>
      </c>
      <c r="F36" s="46"/>
      <c r="G36" s="47">
        <f t="shared" si="0"/>
        <v>0</v>
      </c>
      <c r="H36" s="49"/>
      <c r="I36" s="49"/>
      <c r="J36" s="64"/>
      <c r="K36" s="64"/>
      <c r="L36" s="35"/>
    </row>
    <row r="37" spans="1:12" ht="42" customHeight="1" x14ac:dyDescent="0.3">
      <c r="A37" s="63" t="s">
        <v>68</v>
      </c>
      <c r="B37" s="43" t="s">
        <v>69</v>
      </c>
      <c r="C37" s="44"/>
      <c r="D37" s="45" t="s">
        <v>21</v>
      </c>
      <c r="E37" s="46">
        <f t="shared" si="1"/>
        <v>0</v>
      </c>
      <c r="F37" s="46"/>
      <c r="G37" s="47">
        <f t="shared" si="0"/>
        <v>0</v>
      </c>
      <c r="H37" s="49"/>
      <c r="I37" s="49"/>
      <c r="J37" s="48"/>
      <c r="K37" s="64"/>
      <c r="L37" s="35"/>
    </row>
    <row r="38" spans="1:12" ht="42" customHeight="1" x14ac:dyDescent="0.3">
      <c r="A38" s="63" t="s">
        <v>70</v>
      </c>
      <c r="B38" s="43" t="s">
        <v>71</v>
      </c>
      <c r="C38" s="44"/>
      <c r="D38" s="45" t="s">
        <v>21</v>
      </c>
      <c r="E38" s="46">
        <f t="shared" si="1"/>
        <v>0</v>
      </c>
      <c r="F38" s="46"/>
      <c r="G38" s="47">
        <f t="shared" si="0"/>
        <v>0</v>
      </c>
      <c r="H38" s="49"/>
      <c r="I38" s="49"/>
      <c r="J38" s="64"/>
      <c r="K38" s="64"/>
      <c r="L38" s="35"/>
    </row>
    <row r="39" spans="1:12" ht="42" customHeight="1" x14ac:dyDescent="0.3">
      <c r="A39" s="63" t="s">
        <v>72</v>
      </c>
      <c r="B39" s="43" t="s">
        <v>73</v>
      </c>
      <c r="C39" s="44"/>
      <c r="D39" s="45" t="s">
        <v>21</v>
      </c>
      <c r="E39" s="46">
        <f>G39</f>
        <v>0</v>
      </c>
      <c r="F39" s="46"/>
      <c r="G39" s="47">
        <f t="shared" si="0"/>
        <v>0</v>
      </c>
      <c r="H39" s="49"/>
      <c r="I39" s="49"/>
      <c r="J39" s="64"/>
      <c r="K39" s="64"/>
      <c r="L39" s="35"/>
    </row>
    <row r="40" spans="1:12" ht="42" customHeight="1" x14ac:dyDescent="0.3">
      <c r="A40" s="63" t="s">
        <v>74</v>
      </c>
      <c r="B40" s="43" t="s">
        <v>75</v>
      </c>
      <c r="C40" s="44"/>
      <c r="D40" s="45" t="s">
        <v>21</v>
      </c>
      <c r="E40" s="46">
        <f>G40</f>
        <v>0</v>
      </c>
      <c r="F40" s="46"/>
      <c r="G40" s="47">
        <f>J40+K40</f>
        <v>0</v>
      </c>
      <c r="H40" s="49"/>
      <c r="I40" s="49"/>
      <c r="J40" s="48"/>
      <c r="K40" s="48"/>
      <c r="L40" s="35"/>
    </row>
    <row r="41" spans="1:12" ht="42" customHeight="1" x14ac:dyDescent="0.3">
      <c r="A41" s="63" t="s">
        <v>76</v>
      </c>
      <c r="B41" s="65" t="s">
        <v>77</v>
      </c>
      <c r="C41" s="66"/>
      <c r="D41" s="45" t="s">
        <v>21</v>
      </c>
      <c r="E41" s="46">
        <f t="shared" si="1"/>
        <v>0</v>
      </c>
      <c r="F41" s="67"/>
      <c r="G41" s="47">
        <f t="shared" si="0"/>
        <v>0</v>
      </c>
      <c r="H41" s="49"/>
      <c r="I41" s="49"/>
      <c r="J41" s="48"/>
      <c r="K41" s="68"/>
      <c r="L41" s="35"/>
    </row>
    <row r="42" spans="1:12" ht="43.05" customHeight="1" x14ac:dyDescent="0.3">
      <c r="A42" s="36" t="s">
        <v>78</v>
      </c>
      <c r="B42" s="37" t="s">
        <v>79</v>
      </c>
      <c r="C42" s="38"/>
      <c r="D42" s="39" t="s">
        <v>21</v>
      </c>
      <c r="E42" s="50"/>
      <c r="F42" s="69"/>
      <c r="G42" s="40"/>
      <c r="H42" s="51"/>
      <c r="I42" s="51"/>
      <c r="J42" s="49"/>
      <c r="K42" s="51"/>
      <c r="L42" s="35"/>
    </row>
    <row r="43" spans="1:12" ht="36" customHeight="1" x14ac:dyDescent="0.3">
      <c r="A43" s="63" t="s">
        <v>80</v>
      </c>
      <c r="B43" s="43" t="s">
        <v>81</v>
      </c>
      <c r="C43" s="44"/>
      <c r="D43" s="45" t="s">
        <v>21</v>
      </c>
      <c r="E43" s="70"/>
      <c r="F43" s="67"/>
      <c r="G43" s="71"/>
      <c r="H43" s="49"/>
      <c r="I43" s="49"/>
      <c r="J43" s="49"/>
      <c r="K43" s="72"/>
      <c r="L43" s="35"/>
    </row>
    <row r="44" spans="1:12" ht="36" customHeight="1" x14ac:dyDescent="0.3">
      <c r="A44" s="63" t="s">
        <v>82</v>
      </c>
      <c r="B44" s="43" t="s">
        <v>83</v>
      </c>
      <c r="C44" s="44"/>
      <c r="D44" s="45" t="s">
        <v>21</v>
      </c>
      <c r="E44" s="70"/>
      <c r="F44" s="67"/>
      <c r="G44" s="71"/>
      <c r="H44" s="49"/>
      <c r="I44" s="49"/>
      <c r="J44" s="49"/>
      <c r="K44" s="72"/>
      <c r="L44" s="35"/>
    </row>
    <row r="45" spans="1:12" ht="36" customHeight="1" x14ac:dyDescent="0.3">
      <c r="A45" s="36" t="s">
        <v>84</v>
      </c>
      <c r="B45" s="37" t="s">
        <v>85</v>
      </c>
      <c r="C45" s="38"/>
      <c r="D45" s="39" t="s">
        <v>21</v>
      </c>
      <c r="E45" s="50"/>
      <c r="F45" s="69"/>
      <c r="G45" s="40"/>
      <c r="H45" s="51"/>
      <c r="I45" s="51"/>
      <c r="J45" s="51"/>
      <c r="K45" s="51"/>
      <c r="L45" s="35"/>
    </row>
    <row r="46" spans="1:12" ht="36" customHeight="1" x14ac:dyDescent="0.3">
      <c r="A46" s="73" t="s">
        <v>86</v>
      </c>
      <c r="B46" s="65" t="s">
        <v>83</v>
      </c>
      <c r="C46" s="74"/>
      <c r="D46" s="45" t="s">
        <v>21</v>
      </c>
      <c r="E46" s="75"/>
      <c r="F46" s="67"/>
      <c r="G46" s="71"/>
      <c r="H46" s="49"/>
      <c r="I46" s="49"/>
      <c r="J46" s="49"/>
      <c r="K46" s="72"/>
      <c r="L46" s="35"/>
    </row>
    <row r="47" spans="1:12" ht="36" customHeight="1" x14ac:dyDescent="0.3">
      <c r="A47" s="76" t="s">
        <v>87</v>
      </c>
      <c r="B47" s="77" t="s">
        <v>88</v>
      </c>
      <c r="C47" s="78"/>
      <c r="D47" s="60" t="s">
        <v>21</v>
      </c>
      <c r="E47" s="79"/>
      <c r="F47" s="80"/>
      <c r="G47" s="81"/>
      <c r="H47" s="82"/>
      <c r="I47" s="82"/>
      <c r="J47" s="82"/>
      <c r="K47" s="83"/>
      <c r="L47" s="35"/>
    </row>
    <row r="48" spans="1:12" ht="36" customHeight="1" x14ac:dyDescent="0.3">
      <c r="A48" s="76" t="s">
        <v>89</v>
      </c>
      <c r="B48" s="77" t="s">
        <v>90</v>
      </c>
      <c r="C48" s="78"/>
      <c r="D48" s="39" t="s">
        <v>21</v>
      </c>
      <c r="E48" s="50">
        <f>G48</f>
        <v>3428436</v>
      </c>
      <c r="F48" s="69"/>
      <c r="G48" s="40">
        <f>J48</f>
        <v>3428436</v>
      </c>
      <c r="H48" s="51"/>
      <c r="I48" s="51"/>
      <c r="J48" s="40">
        <f>J49</f>
        <v>3428436</v>
      </c>
      <c r="K48" s="51"/>
      <c r="L48" s="35"/>
    </row>
    <row r="49" spans="1:12" ht="36" customHeight="1" x14ac:dyDescent="0.3">
      <c r="A49" s="84" t="s">
        <v>91</v>
      </c>
      <c r="B49" s="43" t="s">
        <v>92</v>
      </c>
      <c r="C49" s="44"/>
      <c r="D49" s="45" t="s">
        <v>21</v>
      </c>
      <c r="E49" s="70">
        <f>G49</f>
        <v>3428436</v>
      </c>
      <c r="F49" s="67"/>
      <c r="G49" s="71">
        <f>J49</f>
        <v>3428436</v>
      </c>
      <c r="H49" s="49"/>
      <c r="I49" s="85"/>
      <c r="J49" s="48">
        <f>'[1]дек 18'!J49+'[1]нояб 18'!J49+'[1]окт 18'!J49+'[1]сент 18'!J49+'[1]авг 18'!J49+'[1]июль 18'!J49+'[1]июнь 18'!J49+'[1]май 18'!J49+'[1]апр 18'!J49+'[1]март 18'!J49+'[1]февр 18'!J49+'[1]янв 18'!J49</f>
        <v>3428436</v>
      </c>
      <c r="K49" s="72"/>
      <c r="L49" s="35"/>
    </row>
    <row r="50" spans="1:12" ht="36" customHeight="1" x14ac:dyDescent="0.3">
      <c r="A50" s="84" t="s">
        <v>93</v>
      </c>
      <c r="B50" s="43" t="s">
        <v>94</v>
      </c>
      <c r="C50" s="44"/>
      <c r="D50" s="45" t="s">
        <v>21</v>
      </c>
      <c r="E50" s="70"/>
      <c r="F50" s="67"/>
      <c r="G50" s="71"/>
      <c r="H50" s="49"/>
      <c r="I50" s="85"/>
      <c r="J50" s="49"/>
      <c r="K50" s="72"/>
      <c r="L50" s="35"/>
    </row>
    <row r="51" spans="1:12" ht="63" customHeight="1" x14ac:dyDescent="0.3">
      <c r="A51" s="76" t="s">
        <v>95</v>
      </c>
      <c r="B51" s="77" t="s">
        <v>96</v>
      </c>
      <c r="C51" s="78"/>
      <c r="D51" s="39" t="s">
        <v>21</v>
      </c>
      <c r="E51" s="79"/>
      <c r="F51" s="80"/>
      <c r="G51" s="81"/>
      <c r="H51" s="82"/>
      <c r="I51" s="86"/>
      <c r="J51" s="82"/>
      <c r="K51" s="87"/>
      <c r="L51" s="35"/>
    </row>
    <row r="52" spans="1:12" s="95" customFormat="1" ht="31.05" customHeight="1" x14ac:dyDescent="0.3">
      <c r="A52" s="88" t="s">
        <v>97</v>
      </c>
      <c r="B52" s="89" t="s">
        <v>98</v>
      </c>
      <c r="C52" s="90"/>
      <c r="D52" s="39" t="s">
        <v>21</v>
      </c>
      <c r="E52" s="79"/>
      <c r="F52" s="91"/>
      <c r="G52" s="81"/>
      <c r="H52" s="82"/>
      <c r="I52" s="92"/>
      <c r="J52" s="93"/>
      <c r="K52" s="92"/>
      <c r="L52" s="94"/>
    </row>
    <row r="53" spans="1:12" ht="28.95" customHeight="1" x14ac:dyDescent="0.3">
      <c r="A53" s="96" t="s">
        <v>99</v>
      </c>
      <c r="B53" s="97" t="s">
        <v>100</v>
      </c>
      <c r="C53" s="98" t="s">
        <v>101</v>
      </c>
      <c r="D53" s="99" t="s">
        <v>21</v>
      </c>
      <c r="E53" s="100">
        <f>E13-E29</f>
        <v>1942031</v>
      </c>
      <c r="F53" s="100"/>
      <c r="G53" s="100">
        <f>G13-G29</f>
        <v>1942031</v>
      </c>
      <c r="H53" s="101"/>
      <c r="I53" s="102"/>
      <c r="J53" s="103"/>
      <c r="K53" s="104"/>
      <c r="L53" s="35"/>
    </row>
    <row r="54" spans="1:12" ht="28.95" customHeight="1" x14ac:dyDescent="0.3">
      <c r="A54" s="96" t="s">
        <v>102</v>
      </c>
      <c r="B54" s="105"/>
      <c r="C54" s="98" t="s">
        <v>103</v>
      </c>
      <c r="D54" s="99" t="s">
        <v>104</v>
      </c>
      <c r="E54" s="106">
        <f>E53/E13*100</f>
        <v>3.3490035571471863</v>
      </c>
      <c r="F54" s="106"/>
      <c r="G54" s="106">
        <f>G53/G13*100</f>
        <v>3.3490035571471863</v>
      </c>
      <c r="H54" s="107"/>
      <c r="I54" s="108"/>
      <c r="J54" s="108"/>
      <c r="K54" s="108"/>
      <c r="L54" s="35"/>
    </row>
    <row r="55" spans="1:12" ht="28.95" customHeight="1" x14ac:dyDescent="0.3">
      <c r="A55" s="109" t="s">
        <v>105</v>
      </c>
      <c r="B55" s="97" t="s">
        <v>106</v>
      </c>
      <c r="C55" s="98"/>
      <c r="D55" s="99" t="s">
        <v>21</v>
      </c>
      <c r="E55" s="100">
        <f>E53</f>
        <v>1942031</v>
      </c>
      <c r="F55" s="106"/>
      <c r="G55" s="100">
        <f>G53</f>
        <v>1942031</v>
      </c>
      <c r="H55" s="107"/>
      <c r="I55" s="108"/>
      <c r="J55" s="108"/>
      <c r="K55" s="108"/>
      <c r="L55" s="35"/>
    </row>
    <row r="56" spans="1:12" ht="28.95" customHeight="1" x14ac:dyDescent="0.3">
      <c r="A56" s="109" t="s">
        <v>107</v>
      </c>
      <c r="B56" s="110"/>
      <c r="C56" s="98" t="s">
        <v>108</v>
      </c>
      <c r="D56" s="99" t="s">
        <v>104</v>
      </c>
      <c r="E56" s="106">
        <f>E55/E13*100</f>
        <v>3.3490035571471863</v>
      </c>
      <c r="F56" s="106"/>
      <c r="G56" s="106">
        <f>E56</f>
        <v>3.3490035571471863</v>
      </c>
      <c r="H56" s="107"/>
      <c r="I56" s="108"/>
      <c r="J56" s="108"/>
      <c r="K56" s="108"/>
      <c r="L56" s="35"/>
    </row>
    <row r="57" spans="1:12" ht="51" customHeight="1" x14ac:dyDescent="0.3">
      <c r="A57" s="111" t="s">
        <v>109</v>
      </c>
      <c r="B57" s="112" t="s">
        <v>110</v>
      </c>
      <c r="C57" s="113"/>
      <c r="D57" s="114" t="s">
        <v>21</v>
      </c>
      <c r="E57" s="115">
        <f>E29</f>
        <v>56046292</v>
      </c>
      <c r="F57" s="116"/>
      <c r="G57" s="117">
        <f>E57</f>
        <v>56046292</v>
      </c>
      <c r="H57" s="116"/>
      <c r="I57" s="118"/>
      <c r="J57" s="118"/>
      <c r="K57" s="118"/>
      <c r="L57" s="35"/>
    </row>
    <row r="58" spans="1:12" s="120" customFormat="1" ht="27" customHeight="1" x14ac:dyDescent="0.4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</row>
    <row r="59" spans="1:12" ht="34.049999999999997" customHeight="1" x14ac:dyDescent="0.4">
      <c r="A59" s="121" t="s">
        <v>111</v>
      </c>
      <c r="B59" s="122"/>
      <c r="C59" s="121"/>
      <c r="D59" s="121" t="s">
        <v>112</v>
      </c>
      <c r="E59" s="121"/>
      <c r="F59" s="123"/>
      <c r="G59" s="123"/>
      <c r="H59" s="123"/>
      <c r="I59" s="121" t="s">
        <v>113</v>
      </c>
      <c r="J59" s="121"/>
      <c r="K59" s="123"/>
    </row>
    <row r="60" spans="1:12" ht="24.6" x14ac:dyDescent="0.4">
      <c r="A60" s="123" t="s">
        <v>114</v>
      </c>
      <c r="B60" s="122"/>
      <c r="C60" s="123"/>
      <c r="D60" s="123" t="s">
        <v>115</v>
      </c>
      <c r="E60" s="123"/>
      <c r="F60" s="123"/>
      <c r="G60" s="123"/>
      <c r="H60" s="123"/>
      <c r="I60" s="123" t="s">
        <v>116</v>
      </c>
      <c r="J60" s="123"/>
      <c r="K60" s="123"/>
    </row>
    <row r="61" spans="1:12" ht="24.6" x14ac:dyDescent="0.4">
      <c r="A61" s="123" t="s">
        <v>117</v>
      </c>
      <c r="B61" s="124"/>
      <c r="C61" s="125"/>
      <c r="D61" s="123" t="s">
        <v>117</v>
      </c>
      <c r="E61" s="123"/>
      <c r="F61" s="123"/>
      <c r="G61" s="123"/>
      <c r="H61" s="123"/>
      <c r="I61" s="123" t="s">
        <v>118</v>
      </c>
      <c r="J61" s="123"/>
      <c r="K61" s="123"/>
    </row>
    <row r="62" spans="1:12" ht="24.6" x14ac:dyDescent="0.4">
      <c r="A62" s="123" t="s">
        <v>119</v>
      </c>
      <c r="B62" s="126"/>
      <c r="C62" s="127"/>
      <c r="D62" s="123" t="s">
        <v>119</v>
      </c>
      <c r="E62" s="123"/>
      <c r="F62" s="123"/>
      <c r="G62" s="123"/>
      <c r="H62" s="123"/>
      <c r="I62" s="123" t="s">
        <v>120</v>
      </c>
      <c r="J62" s="123"/>
      <c r="K62" s="123"/>
    </row>
    <row r="63" spans="1:12" ht="24.6" x14ac:dyDescent="0.4">
      <c r="A63" s="128"/>
      <c r="B63" s="122"/>
      <c r="C63" s="123"/>
      <c r="D63" s="123"/>
      <c r="E63" s="123"/>
      <c r="F63" s="123"/>
      <c r="G63" s="123"/>
      <c r="H63" s="123"/>
      <c r="I63" s="123"/>
      <c r="J63" s="123"/>
      <c r="K63" s="123"/>
    </row>
    <row r="64" spans="1:12" ht="24.6" x14ac:dyDescent="0.4">
      <c r="A64" s="125" t="s">
        <v>121</v>
      </c>
      <c r="B64" s="122"/>
      <c r="C64" s="125"/>
      <c r="D64" s="123"/>
      <c r="E64" s="125" t="s">
        <v>121</v>
      </c>
      <c r="F64" s="123"/>
      <c r="G64" s="123"/>
      <c r="H64" s="123"/>
      <c r="I64" s="123"/>
      <c r="J64" s="125" t="s">
        <v>121</v>
      </c>
      <c r="K64" s="123"/>
    </row>
  </sheetData>
  <mergeCells count="57">
    <mergeCell ref="B55:B56"/>
    <mergeCell ref="B57:C57"/>
    <mergeCell ref="B48:C48"/>
    <mergeCell ref="B49:C49"/>
    <mergeCell ref="B50:C50"/>
    <mergeCell ref="B51:C51"/>
    <mergeCell ref="B52:C52"/>
    <mergeCell ref="B53:B54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A7:K7"/>
    <mergeCell ref="A8:K8"/>
    <mergeCell ref="A9:K9"/>
    <mergeCell ref="A10:A11"/>
    <mergeCell ref="B10:C11"/>
    <mergeCell ref="D10:D11"/>
    <mergeCell ref="E10:K10"/>
    <mergeCell ref="H1:K1"/>
    <mergeCell ref="H2:K2"/>
    <mergeCell ref="H3:K3"/>
    <mergeCell ref="A4:K4"/>
    <mergeCell ref="A5:K5"/>
    <mergeCell ref="A6:K6"/>
  </mergeCells>
  <pageMargins left="0.70866141732283472" right="0.19685039370078741" top="0.35433070866141736" bottom="0.55118110236220474" header="0.31496062992125984" footer="0.31496062992125984"/>
  <pageSetup paperSize="9" scale="34" orientation="portrait" horizontalDpi="0" verticalDpi="0" copies="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User 1</cp:lastModifiedBy>
  <dcterms:created xsi:type="dcterms:W3CDTF">2019-04-16T16:41:27Z</dcterms:created>
  <dcterms:modified xsi:type="dcterms:W3CDTF">2019-04-16T16:42:17Z</dcterms:modified>
</cp:coreProperties>
</file>